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585" windowWidth="15480" windowHeight="6855" tabRatio="965" activeTab="2"/>
  </bookViews>
  <sheets>
    <sheet name="Волгодонск" sheetId="1" r:id="rId1"/>
    <sheet name="Георгиевск" sheetId="2" r:id="rId2"/>
    <sheet name="Гуково" sheetId="3" r:id="rId3"/>
    <sheet name="Ейск" sheetId="4" r:id="rId4"/>
    <sheet name="Кисловодск" sheetId="5" r:id="rId5"/>
    <sheet name="Миллерово" sheetId="6" r:id="rId6"/>
    <sheet name="Махачкала" sheetId="7" r:id="rId7"/>
    <sheet name="Черкесск" sheetId="8" r:id="rId8"/>
    <sheet name="свод" sheetId="9" r:id="rId9"/>
    <sheet name="свод по спец." sheetId="10" r:id="rId10"/>
    <sheet name="Бюджет" sheetId="11" r:id="rId11"/>
  </sheets>
  <definedNames>
    <definedName name="_xlnm.Print_Area" localSheetId="0">'Волгодонск'!$A$1:$AP$28</definedName>
    <definedName name="_xlnm.Print_Area" localSheetId="1">'Георгиевск'!$A$1:$AQ$20</definedName>
    <definedName name="_xlnm.Print_Area" localSheetId="2">'Гуково'!$A$1:$AQ$17</definedName>
    <definedName name="_xlnm.Print_Area" localSheetId="4">'Кисловодск'!$A$1:$AQ$24</definedName>
  </definedNames>
  <calcPr fullCalcOnLoad="1"/>
</workbook>
</file>

<file path=xl/sharedStrings.xml><?xml version="1.0" encoding="utf-8"?>
<sst xmlns="http://schemas.openxmlformats.org/spreadsheetml/2006/main" count="823" uniqueCount="140">
  <si>
    <t>ком.</t>
  </si>
  <si>
    <t>Юриспруденция</t>
  </si>
  <si>
    <t>№п/п</t>
  </si>
  <si>
    <t>ИТОГО</t>
  </si>
  <si>
    <t>1 курс</t>
  </si>
  <si>
    <t>2 курс</t>
  </si>
  <si>
    <t>3 курс</t>
  </si>
  <si>
    <t>4 курс</t>
  </si>
  <si>
    <t>5 курс</t>
  </si>
  <si>
    <t>Финансы и кредит</t>
  </si>
  <si>
    <t>ВСЕГО:</t>
  </si>
  <si>
    <t>Очная форма обучения</t>
  </si>
  <si>
    <t>Заочная форма обучения</t>
  </si>
  <si>
    <t>6 курс</t>
  </si>
  <si>
    <t>Прикладная информатика в экономике</t>
  </si>
  <si>
    <t>бюд</t>
  </si>
  <si>
    <t>Бухгалтерский учет, анализ и аудит</t>
  </si>
  <si>
    <t>Таможенное дело</t>
  </si>
  <si>
    <t>Контингент студентов в г.Георгиевске</t>
  </si>
  <si>
    <t>Контингент студентов в г.Ейске Краснодарского края</t>
  </si>
  <si>
    <t>Контингент студентов в г.Кисловодске</t>
  </si>
  <si>
    <t>Контингент студентов в г.Миллерово</t>
  </si>
  <si>
    <t>Национальная экономика</t>
  </si>
  <si>
    <t>Итого:</t>
  </si>
  <si>
    <t>Маркетинг</t>
  </si>
  <si>
    <t>ФИЛИАЛЫ</t>
  </si>
  <si>
    <t>А/О очн.</t>
  </si>
  <si>
    <t>бюджет</t>
  </si>
  <si>
    <t>коммерция</t>
  </si>
  <si>
    <t>А/О заочн.</t>
  </si>
  <si>
    <t>№ п/п</t>
  </si>
  <si>
    <t>Волгодонск</t>
  </si>
  <si>
    <t>Гуково</t>
  </si>
  <si>
    <t>Георгиевск</t>
  </si>
  <si>
    <t>Ейск</t>
  </si>
  <si>
    <t>Кисловодск</t>
  </si>
  <si>
    <t>Миллерово</t>
  </si>
  <si>
    <t>Махачкала</t>
  </si>
  <si>
    <t>Черкесск</t>
  </si>
  <si>
    <t>ИТОГО:</t>
  </si>
  <si>
    <t>А/О</t>
  </si>
  <si>
    <t>ин.ком</t>
  </si>
  <si>
    <t>ин.к.</t>
  </si>
  <si>
    <t>ин.к</t>
  </si>
  <si>
    <t>ком</t>
  </si>
  <si>
    <t>Филиалы</t>
  </si>
  <si>
    <t>Эк.и упр.на пр-тии машиностр.</t>
  </si>
  <si>
    <t>Экон.и упр.на пр-тии машиностр.</t>
  </si>
  <si>
    <t xml:space="preserve">Георгиевск </t>
  </si>
  <si>
    <t>Товароведение и экспертиза товар.</t>
  </si>
  <si>
    <t>ин.</t>
  </si>
  <si>
    <t>Менеджмент бак.</t>
  </si>
  <si>
    <t>Менеджмент бак. С/С</t>
  </si>
  <si>
    <t>Менеджмент бак.В/В</t>
  </si>
  <si>
    <t xml:space="preserve">Экономика бак.  </t>
  </si>
  <si>
    <t xml:space="preserve">Экономика бак. С/С </t>
  </si>
  <si>
    <t xml:space="preserve">Экономика бак. В/В </t>
  </si>
  <si>
    <t>Экономика бак.С/С</t>
  </si>
  <si>
    <t>Экономика бак.В/В</t>
  </si>
  <si>
    <t>Экономика бак.</t>
  </si>
  <si>
    <t>Специальность/направление</t>
  </si>
  <si>
    <t>ин</t>
  </si>
  <si>
    <t>Юриспруденция бак.</t>
  </si>
  <si>
    <t>Юриспруд.бак. В/В</t>
  </si>
  <si>
    <t>Специальность/ направление</t>
  </si>
  <si>
    <t>Юриспруд.бак. С/С</t>
  </si>
  <si>
    <t>Экономика бак.с/с</t>
  </si>
  <si>
    <t>Экономика бак.в/в</t>
  </si>
  <si>
    <t>Менеджмент бак. с/с</t>
  </si>
  <si>
    <t>Менеджмент бак.в/в</t>
  </si>
  <si>
    <t>Юриспруденция бак. с/с</t>
  </si>
  <si>
    <t>Юриспруденция бак. в/в</t>
  </si>
  <si>
    <t>Прикл.экономика бак. с/с</t>
  </si>
  <si>
    <t>Прикл.экономика бак. в/в</t>
  </si>
  <si>
    <t>Торг. дело бак.</t>
  </si>
  <si>
    <t>Торг. дело бак.  с/с</t>
  </si>
  <si>
    <t>Торг. дело бак. в/в</t>
  </si>
  <si>
    <t>ВСЕГО спец.:</t>
  </si>
  <si>
    <t>ВСЕГО бакалавров</t>
  </si>
  <si>
    <t>Прикл.информат. бак.В/В</t>
  </si>
  <si>
    <t>Прикл.информат. бак.С/С</t>
  </si>
  <si>
    <t>Юриспруденция (градж.)</t>
  </si>
  <si>
    <t>Финансы и кредит (БД)</t>
  </si>
  <si>
    <t>ИТОГО БАК.+спец.:</t>
  </si>
  <si>
    <t>Юриспруденция бак.В/В</t>
  </si>
  <si>
    <t>Эконом. и управление на пред-тии</t>
  </si>
  <si>
    <t>Юриспр.бак.С/С</t>
  </si>
  <si>
    <t>Юриспр.бак.В/В</t>
  </si>
  <si>
    <t>в т.ч. Акад.отп.</t>
  </si>
  <si>
    <t>в т.ч. Слушатели</t>
  </si>
  <si>
    <t xml:space="preserve">Бухгалтерский учет, анализ и аудит </t>
  </si>
  <si>
    <t>Товаровед. и эксперт.тов.</t>
  </si>
  <si>
    <t xml:space="preserve">Юриспруденция </t>
  </si>
  <si>
    <r>
      <t xml:space="preserve">Эк.и упр.на пр-тии </t>
    </r>
    <r>
      <rPr>
        <b/>
        <sz val="10"/>
        <rFont val="Arial Cyr"/>
        <family val="0"/>
      </rPr>
      <t>пищ.</t>
    </r>
    <r>
      <rPr>
        <sz val="10"/>
        <rFont val="Arial Cyr"/>
        <family val="0"/>
      </rPr>
      <t>пром.</t>
    </r>
  </si>
  <si>
    <t>Торгов. дело бак.</t>
  </si>
  <si>
    <t>Торгов. дело бак. С/С</t>
  </si>
  <si>
    <t>Торгов. дело бак. В/В</t>
  </si>
  <si>
    <t>Приклад.инф. бак. С/С</t>
  </si>
  <si>
    <t>Юриспруд. бак.</t>
  </si>
  <si>
    <t xml:space="preserve">Экономика и управ.на предп. </t>
  </si>
  <si>
    <t>в т.ч. А.О.</t>
  </si>
  <si>
    <t>Менеджм. бак.</t>
  </si>
  <si>
    <t>Экономика бак. С/С</t>
  </si>
  <si>
    <t>Экономика бак. В/В</t>
  </si>
  <si>
    <t>Менеджмент бак. В/В</t>
  </si>
  <si>
    <t xml:space="preserve">Специальность/ направление </t>
  </si>
  <si>
    <t>в т.ч. Слуш.</t>
  </si>
  <si>
    <t>Контингент студентов РГЭУ(РИНХ) в г.Махачкала республики Дагестан</t>
  </si>
  <si>
    <t>Финансы и кредит (оч.ФМ; заоч.ГФ)</t>
  </si>
  <si>
    <t>Контингент студентов РГЭУ(РИНХ) в г.Черкесске</t>
  </si>
  <si>
    <t>Юриспр.бак. в/в</t>
  </si>
  <si>
    <t>Юриспр.бак. с/с</t>
  </si>
  <si>
    <t>Менеджм.бак. В/В</t>
  </si>
  <si>
    <t>Менеджм.бак. С/С</t>
  </si>
  <si>
    <t>на ТД 1к.очн.дозачислили в ноябре (с 1.09.2011)</t>
  </si>
  <si>
    <t>Товароведение</t>
  </si>
  <si>
    <t>Приклад.инф. бак. в/в</t>
  </si>
  <si>
    <t xml:space="preserve">Товароведение </t>
  </si>
  <si>
    <t xml:space="preserve">Контингент студентов филиалов </t>
  </si>
  <si>
    <t>в т.ч. Бакалавры</t>
  </si>
  <si>
    <t>бюдж.Укр МС</t>
  </si>
  <si>
    <t>бюдж.Укр.по МС</t>
  </si>
  <si>
    <t>специалисты</t>
  </si>
  <si>
    <t>бакалавры</t>
  </si>
  <si>
    <t>Таганрог</t>
  </si>
  <si>
    <t>Экономика и управление на предп. пищ.пр.</t>
  </si>
  <si>
    <t>бюд.ин. Укр</t>
  </si>
  <si>
    <t>бюдж. ин. Укр.</t>
  </si>
  <si>
    <t>Контингент филиала РГЭУ(РИНХ) в г.Волгодонске Ростовской области</t>
  </si>
  <si>
    <t>на 31.09.2015</t>
  </si>
  <si>
    <t>КОНТИНГЕНТ НА  31.09.2015</t>
  </si>
  <si>
    <t>Бюджет филиалы очная форма обучения на 31.09.2015 г.</t>
  </si>
  <si>
    <t>бюд.</t>
  </si>
  <si>
    <t>Директор Гуковского института экономики и права (филиала) ФГБОУ ВО "РГЭУ (РИНХ)"                                                                     Гончарова Н.Г.</t>
  </si>
  <si>
    <t xml:space="preserve">  </t>
  </si>
  <si>
    <t xml:space="preserve">             </t>
  </si>
  <si>
    <t>Контингент обучающихся Гуковского института экономики и права</t>
  </si>
  <si>
    <t>Юриспруд.  с/с бак.</t>
  </si>
  <si>
    <t>Юриспруд. в/в бак.</t>
  </si>
  <si>
    <t>на 30.06.2018г.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</si>
</sst>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00000"/>
    <numFmt numFmtId="187" formatCode="[&lt;=9999999]###\-####;\(###\)\ ###\-####"/>
    <numFmt numFmtId="188" formatCode="0000"/>
    <numFmt numFmtId="189" formatCode="00000\-0000"/>
    <numFmt numFmtId="190" formatCode="0.0"/>
    <numFmt numFmtId="191" formatCode="0.0000000"/>
    <numFmt numFmtId="192" formatCode="0.000000"/>
    <numFmt numFmtId="193" formatCode="0.00000"/>
    <numFmt numFmtId="194" formatCode="0.0000"/>
    <numFmt numFmtId="195" formatCode="0.000"/>
  </numFmts>
  <fonts count="8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u val="single"/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2"/>
      <name val="Arial Cyr"/>
      <family val="0"/>
    </font>
    <font>
      <b/>
      <i/>
      <sz val="14"/>
      <name val="Arial Cyr"/>
      <family val="0"/>
    </font>
    <font>
      <b/>
      <i/>
      <sz val="10"/>
      <name val="Arial Cyr"/>
      <family val="0"/>
    </font>
    <font>
      <b/>
      <i/>
      <u val="single"/>
      <sz val="12"/>
      <name val="Arial Cyr"/>
      <family val="0"/>
    </font>
    <font>
      <i/>
      <u val="single"/>
      <sz val="12"/>
      <name val="Arial Cyr"/>
      <family val="0"/>
    </font>
    <font>
      <b/>
      <i/>
      <sz val="8"/>
      <name val="Arial Cyr"/>
      <family val="0"/>
    </font>
    <font>
      <b/>
      <sz val="16"/>
      <name val="Arial Cyr"/>
      <family val="0"/>
    </font>
    <font>
      <i/>
      <u val="single"/>
      <sz val="16"/>
      <name val="Arial Cyr"/>
      <family val="0"/>
    </font>
    <font>
      <i/>
      <u val="single"/>
      <sz val="10"/>
      <name val="Arial Cyr"/>
      <family val="0"/>
    </font>
    <font>
      <i/>
      <u val="single"/>
      <sz val="14"/>
      <name val="Arial Cyr"/>
      <family val="0"/>
    </font>
    <font>
      <sz val="8"/>
      <color indexed="18"/>
      <name val="Arial Cyr"/>
      <family val="0"/>
    </font>
    <font>
      <b/>
      <i/>
      <sz val="10"/>
      <color indexed="18"/>
      <name val="Arial Cyr"/>
      <family val="0"/>
    </font>
    <font>
      <sz val="10"/>
      <color indexed="18"/>
      <name val="Arial Cyr"/>
      <family val="0"/>
    </font>
    <font>
      <i/>
      <sz val="10"/>
      <color indexed="18"/>
      <name val="Arial Cyr"/>
      <family val="0"/>
    </font>
    <font>
      <sz val="12"/>
      <color indexed="18"/>
      <name val="Arial Cyr"/>
      <family val="0"/>
    </font>
    <font>
      <b/>
      <sz val="12"/>
      <color indexed="18"/>
      <name val="Arial Cyr"/>
      <family val="0"/>
    </font>
    <font>
      <sz val="14"/>
      <color indexed="18"/>
      <name val="Arial Cyr"/>
      <family val="0"/>
    </font>
    <font>
      <sz val="9"/>
      <color indexed="18"/>
      <name val="Arial Cyr"/>
      <family val="0"/>
    </font>
    <font>
      <b/>
      <i/>
      <sz val="12"/>
      <color indexed="18"/>
      <name val="Arial Cyr"/>
      <family val="0"/>
    </font>
    <font>
      <b/>
      <i/>
      <sz val="14"/>
      <color indexed="18"/>
      <name val="Arial Cyr"/>
      <family val="0"/>
    </font>
    <font>
      <b/>
      <i/>
      <sz val="9"/>
      <color indexed="18"/>
      <name val="Arial Cyr"/>
      <family val="0"/>
    </font>
    <font>
      <b/>
      <sz val="9"/>
      <color indexed="18"/>
      <name val="Arial Cyr"/>
      <family val="0"/>
    </font>
    <font>
      <i/>
      <sz val="9"/>
      <color indexed="18"/>
      <name val="Arial Cyr"/>
      <family val="0"/>
    </font>
    <font>
      <sz val="12"/>
      <color indexed="10"/>
      <name val="Arial Cyr"/>
      <family val="0"/>
    </font>
    <font>
      <sz val="9"/>
      <color indexed="10"/>
      <name val="Arial Cyr"/>
      <family val="0"/>
    </font>
    <font>
      <i/>
      <sz val="12"/>
      <name val="Arial Cyr"/>
      <family val="0"/>
    </font>
    <font>
      <i/>
      <sz val="10"/>
      <name val="Arial Cyr"/>
      <family val="0"/>
    </font>
    <font>
      <i/>
      <sz val="12"/>
      <color indexed="18"/>
      <name val="Arial Cyr"/>
      <family val="0"/>
    </font>
    <font>
      <b/>
      <i/>
      <sz val="10"/>
      <color indexed="10"/>
      <name val="Arial Cyr"/>
      <family val="0"/>
    </font>
    <font>
      <b/>
      <sz val="11"/>
      <color indexed="18"/>
      <name val="Arial Cyr"/>
      <family val="0"/>
    </font>
    <font>
      <sz val="12"/>
      <color indexed="12"/>
      <name val="Arial Cyr"/>
      <family val="0"/>
    </font>
    <font>
      <b/>
      <i/>
      <u val="single"/>
      <sz val="10"/>
      <name val="Arial Cyr"/>
      <family val="0"/>
    </font>
    <font>
      <b/>
      <sz val="10"/>
      <color indexed="1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8"/>
      <name val="Arial Cyr"/>
      <family val="0"/>
    </font>
    <font>
      <b/>
      <i/>
      <sz val="11"/>
      <color indexed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2068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21" xfId="0" applyFill="1" applyBorder="1" applyAlignment="1">
      <alignment/>
    </xf>
    <xf numFmtId="0" fontId="5" fillId="0" borderId="2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 quotePrefix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" fontId="5" fillId="33" borderId="13" xfId="0" applyNumberFormat="1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1" fontId="5" fillId="36" borderId="13" xfId="0" applyNumberFormat="1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0" xfId="0" applyFont="1" applyFill="1" applyAlignment="1">
      <alignment horizontal="center" vertical="center" wrapText="1"/>
    </xf>
    <xf numFmtId="0" fontId="6" fillId="37" borderId="0" xfId="0" applyFont="1" applyFill="1" applyAlignment="1">
      <alignment horizontal="center" vertical="center" wrapText="1"/>
    </xf>
    <xf numFmtId="0" fontId="6" fillId="38" borderId="0" xfId="0" applyFont="1" applyFill="1" applyAlignment="1">
      <alignment horizontal="center" vertical="center" wrapText="1"/>
    </xf>
    <xf numFmtId="0" fontId="6" fillId="39" borderId="0" xfId="0" applyFont="1" applyFill="1" applyAlignment="1">
      <alignment horizontal="center" vertical="center" wrapText="1"/>
    </xf>
    <xf numFmtId="0" fontId="5" fillId="40" borderId="11" xfId="0" applyFont="1" applyFill="1" applyBorder="1" applyAlignment="1">
      <alignment horizontal="center" vertical="center" wrapText="1"/>
    </xf>
    <xf numFmtId="0" fontId="6" fillId="40" borderId="0" xfId="0" applyFont="1" applyFill="1" applyBorder="1" applyAlignment="1">
      <alignment horizontal="center" vertical="center" wrapText="1"/>
    </xf>
    <xf numFmtId="0" fontId="6" fillId="40" borderId="0" xfId="0" applyFont="1" applyFill="1" applyAlignment="1">
      <alignment horizontal="center" vertical="center" wrapText="1"/>
    </xf>
    <xf numFmtId="0" fontId="5" fillId="41" borderId="23" xfId="0" applyFont="1" applyFill="1" applyBorder="1" applyAlignment="1">
      <alignment horizontal="center" vertical="center" wrapText="1"/>
    </xf>
    <xf numFmtId="0" fontId="5" fillId="41" borderId="24" xfId="0" applyFont="1" applyFill="1" applyBorder="1" applyAlignment="1">
      <alignment horizontal="center" vertical="center" wrapText="1"/>
    </xf>
    <xf numFmtId="0" fontId="5" fillId="41" borderId="25" xfId="0" applyFont="1" applyFill="1" applyBorder="1" applyAlignment="1">
      <alignment horizontal="center" vertical="center" wrapText="1"/>
    </xf>
    <xf numFmtId="0" fontId="5" fillId="41" borderId="26" xfId="0" applyFont="1" applyFill="1" applyBorder="1" applyAlignment="1">
      <alignment horizontal="center" vertical="center" wrapText="1"/>
    </xf>
    <xf numFmtId="0" fontId="5" fillId="41" borderId="27" xfId="0" applyFont="1" applyFill="1" applyBorder="1" applyAlignment="1">
      <alignment horizontal="center" vertical="center" wrapText="1"/>
    </xf>
    <xf numFmtId="0" fontId="6" fillId="41" borderId="0" xfId="0" applyFont="1" applyFill="1" applyBorder="1" applyAlignment="1">
      <alignment horizontal="center" vertical="center" wrapText="1"/>
    </xf>
    <xf numFmtId="0" fontId="6" fillId="41" borderId="0" xfId="0" applyFont="1" applyFill="1" applyAlignment="1">
      <alignment horizontal="center" vertical="center" wrapText="1"/>
    </xf>
    <xf numFmtId="0" fontId="5" fillId="38" borderId="23" xfId="0" applyFont="1" applyFill="1" applyBorder="1" applyAlignment="1">
      <alignment horizontal="center" vertical="center" wrapText="1"/>
    </xf>
    <xf numFmtId="0" fontId="5" fillId="38" borderId="24" xfId="0" applyFont="1" applyFill="1" applyBorder="1" applyAlignment="1">
      <alignment horizontal="center" vertical="center" wrapText="1"/>
    </xf>
    <xf numFmtId="0" fontId="5" fillId="38" borderId="25" xfId="0" applyFont="1" applyFill="1" applyBorder="1" applyAlignment="1">
      <alignment horizontal="center" vertical="center" wrapText="1"/>
    </xf>
    <xf numFmtId="0" fontId="5" fillId="38" borderId="26" xfId="0" applyFont="1" applyFill="1" applyBorder="1" applyAlignment="1">
      <alignment horizontal="center" vertical="center" wrapText="1"/>
    </xf>
    <xf numFmtId="0" fontId="5" fillId="38" borderId="27" xfId="0" applyFont="1" applyFill="1" applyBorder="1" applyAlignment="1">
      <alignment horizontal="center" vertical="center" wrapText="1"/>
    </xf>
    <xf numFmtId="0" fontId="5" fillId="4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39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39" borderId="20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5" fillId="41" borderId="35" xfId="0" applyFont="1" applyFill="1" applyBorder="1" applyAlignment="1">
      <alignment horizontal="center" vertical="center" wrapText="1"/>
    </xf>
    <xf numFmtId="0" fontId="5" fillId="41" borderId="3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5" fillId="0" borderId="20" xfId="0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5" fillId="41" borderId="2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5" fillId="33" borderId="38" xfId="0" applyFont="1" applyFill="1" applyBorder="1" applyAlignment="1">
      <alignment horizontal="center" vertical="center" wrapText="1"/>
    </xf>
    <xf numFmtId="0" fontId="15" fillId="33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48" xfId="0" applyFont="1" applyFill="1" applyBorder="1" applyAlignment="1">
      <alignment/>
    </xf>
    <xf numFmtId="0" fontId="12" fillId="0" borderId="4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41" borderId="14" xfId="0" applyFont="1" applyFill="1" applyBorder="1" applyAlignment="1">
      <alignment horizontal="center" vertical="center" wrapText="1"/>
    </xf>
    <xf numFmtId="0" fontId="5" fillId="41" borderId="15" xfId="0" applyFont="1" applyFill="1" applyBorder="1" applyAlignment="1">
      <alignment horizontal="center" vertical="center" wrapText="1"/>
    </xf>
    <xf numFmtId="0" fontId="5" fillId="41" borderId="49" xfId="0" applyFont="1" applyFill="1" applyBorder="1" applyAlignment="1">
      <alignment horizontal="center" vertical="center" wrapText="1"/>
    </xf>
    <xf numFmtId="0" fontId="5" fillId="41" borderId="29" xfId="0" applyFont="1" applyFill="1" applyBorder="1" applyAlignment="1">
      <alignment horizontal="center" vertical="center" wrapText="1"/>
    </xf>
    <xf numFmtId="0" fontId="5" fillId="41" borderId="5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0" fontId="5" fillId="38" borderId="29" xfId="0" applyFont="1" applyFill="1" applyBorder="1" applyAlignment="1">
      <alignment horizontal="center" vertical="center" wrapText="1"/>
    </xf>
    <xf numFmtId="0" fontId="5" fillId="38" borderId="51" xfId="0" applyFont="1" applyFill="1" applyBorder="1" applyAlignment="1">
      <alignment horizontal="center" vertical="center" wrapText="1"/>
    </xf>
    <xf numFmtId="0" fontId="5" fillId="38" borderId="47" xfId="0" applyFont="1" applyFill="1" applyBorder="1" applyAlignment="1">
      <alignment horizontal="center" vertical="center" wrapText="1"/>
    </xf>
    <xf numFmtId="0" fontId="5" fillId="38" borderId="50" xfId="0" applyFont="1" applyFill="1" applyBorder="1" applyAlignment="1">
      <alignment horizontal="center" vertical="center" wrapText="1"/>
    </xf>
    <xf numFmtId="0" fontId="5" fillId="38" borderId="52" xfId="0" applyFont="1" applyFill="1" applyBorder="1" applyAlignment="1">
      <alignment horizontal="center" vertical="center" wrapText="1"/>
    </xf>
    <xf numFmtId="0" fontId="8" fillId="38" borderId="34" xfId="0" applyFont="1" applyFill="1" applyBorder="1" applyAlignment="1">
      <alignment horizontal="center" vertical="center" wrapText="1"/>
    </xf>
    <xf numFmtId="0" fontId="5" fillId="40" borderId="15" xfId="0" applyFont="1" applyFill="1" applyBorder="1" applyAlignment="1">
      <alignment horizontal="center" vertical="center" wrapText="1"/>
    </xf>
    <xf numFmtId="0" fontId="8" fillId="40" borderId="14" xfId="0" applyFont="1" applyFill="1" applyBorder="1" applyAlignment="1">
      <alignment horizontal="center" vertical="center" wrapText="1"/>
    </xf>
    <xf numFmtId="0" fontId="6" fillId="40" borderId="42" xfId="0" applyFont="1" applyFill="1" applyBorder="1" applyAlignment="1">
      <alignment horizontal="center" vertical="center" wrapText="1"/>
    </xf>
    <xf numFmtId="0" fontId="5" fillId="39" borderId="15" xfId="0" applyFont="1" applyFill="1" applyBorder="1" applyAlignment="1">
      <alignment horizontal="center" vertical="center" wrapText="1"/>
    </xf>
    <xf numFmtId="0" fontId="6" fillId="39" borderId="42" xfId="0" applyFont="1" applyFill="1" applyBorder="1" applyAlignment="1">
      <alignment horizontal="center" vertical="center" wrapText="1"/>
    </xf>
    <xf numFmtId="0" fontId="5" fillId="40" borderId="51" xfId="0" applyFont="1" applyFill="1" applyBorder="1" applyAlignment="1">
      <alignment horizontal="center" vertical="center" wrapText="1"/>
    </xf>
    <xf numFmtId="0" fontId="5" fillId="40" borderId="50" xfId="0" applyFont="1" applyFill="1" applyBorder="1" applyAlignment="1">
      <alignment horizontal="center" vertical="center" wrapText="1"/>
    </xf>
    <xf numFmtId="0" fontId="5" fillId="40" borderId="52" xfId="0" applyFont="1" applyFill="1" applyBorder="1" applyAlignment="1">
      <alignment horizontal="center" vertical="center" wrapText="1"/>
    </xf>
    <xf numFmtId="0" fontId="5" fillId="39" borderId="34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42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6" fillId="37" borderId="42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6" fillId="38" borderId="42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5" borderId="34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5" borderId="35" xfId="0" applyFont="1" applyFill="1" applyBorder="1" applyAlignment="1">
      <alignment horizontal="center" vertical="center" wrapText="1"/>
    </xf>
    <xf numFmtId="0" fontId="8" fillId="35" borderId="34" xfId="0" applyFont="1" applyFill="1" applyBorder="1" applyAlignment="1">
      <alignment horizontal="center" vertical="center" wrapText="1"/>
    </xf>
    <xf numFmtId="0" fontId="5" fillId="36" borderId="34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5" fillId="36" borderId="35" xfId="0" applyFont="1" applyFill="1" applyBorder="1" applyAlignment="1">
      <alignment horizontal="center" vertical="center" wrapText="1"/>
    </xf>
    <xf numFmtId="1" fontId="5" fillId="36" borderId="36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5" borderId="42" xfId="0" applyFont="1" applyFill="1" applyBorder="1" applyAlignment="1">
      <alignment horizontal="center" vertical="center" wrapText="1"/>
    </xf>
    <xf numFmtId="0" fontId="6" fillId="41" borderId="4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21" xfId="0" applyFont="1" applyFill="1" applyBorder="1" applyAlignment="1">
      <alignment/>
    </xf>
    <xf numFmtId="0" fontId="1" fillId="33" borderId="19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6" borderId="34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8" borderId="19" xfId="0" applyFont="1" applyFill="1" applyBorder="1" applyAlignment="1">
      <alignment horizontal="center" vertical="center" wrapText="1"/>
    </xf>
    <xf numFmtId="0" fontId="1" fillId="38" borderId="14" xfId="0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center" vertical="center" wrapText="1"/>
    </xf>
    <xf numFmtId="0" fontId="1" fillId="39" borderId="34" xfId="0" applyFont="1" applyFill="1" applyBorder="1" applyAlignment="1">
      <alignment horizontal="center" vertical="center" wrapText="1"/>
    </xf>
    <xf numFmtId="0" fontId="1" fillId="39" borderId="14" xfId="0" applyFont="1" applyFill="1" applyBorder="1" applyAlignment="1">
      <alignment horizontal="center" vertical="center" wrapText="1"/>
    </xf>
    <xf numFmtId="0" fontId="1" fillId="40" borderId="19" xfId="0" applyFont="1" applyFill="1" applyBorder="1" applyAlignment="1">
      <alignment horizontal="center" vertical="center" wrapText="1"/>
    </xf>
    <xf numFmtId="0" fontId="1" fillId="41" borderId="34" xfId="0" applyFont="1" applyFill="1" applyBorder="1" applyAlignment="1">
      <alignment horizontal="center" vertical="center" wrapText="1"/>
    </xf>
    <xf numFmtId="0" fontId="1" fillId="41" borderId="19" xfId="0" applyFont="1" applyFill="1" applyBorder="1" applyAlignment="1">
      <alignment horizontal="center" vertical="center" wrapText="1"/>
    </xf>
    <xf numFmtId="0" fontId="1" fillId="41" borderId="14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33" borderId="31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0" fillId="33" borderId="55" xfId="0" applyFill="1" applyBorder="1" applyAlignment="1" quotePrefix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wrapText="1"/>
    </xf>
    <xf numFmtId="0" fontId="5" fillId="33" borderId="56" xfId="0" applyFont="1" applyFill="1" applyBorder="1" applyAlignment="1">
      <alignment horizontal="center" vertical="center" wrapText="1"/>
    </xf>
    <xf numFmtId="0" fontId="6" fillId="33" borderId="57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5" fillId="33" borderId="58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0" fillId="33" borderId="28" xfId="0" applyFill="1" applyBorder="1" applyAlignment="1" quotePrefix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0" fontId="6" fillId="33" borderId="61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0" fillId="34" borderId="55" xfId="0" applyFill="1" applyBorder="1" applyAlignment="1" quotePrefix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55" xfId="0" applyFont="1" applyFill="1" applyBorder="1" applyAlignment="1">
      <alignment horizontal="center" vertical="center" wrapText="1"/>
    </xf>
    <xf numFmtId="0" fontId="5" fillId="34" borderId="56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 wrapText="1"/>
    </xf>
    <xf numFmtId="0" fontId="0" fillId="34" borderId="12" xfId="0" applyFill="1" applyBorder="1" applyAlignment="1" quotePrefix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5" fillId="34" borderId="58" xfId="0" applyFont="1" applyFill="1" applyBorder="1" applyAlignment="1">
      <alignment horizontal="center" vertical="center" wrapText="1"/>
    </xf>
    <xf numFmtId="0" fontId="5" fillId="34" borderId="59" xfId="0" applyFont="1" applyFill="1" applyBorder="1" applyAlignment="1">
      <alignment horizontal="center" vertical="center" wrapText="1"/>
    </xf>
    <xf numFmtId="0" fontId="0" fillId="34" borderId="28" xfId="0" applyFill="1" applyBorder="1" applyAlignment="1" quotePrefix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60" xfId="0" applyFont="1" applyFill="1" applyBorder="1" applyAlignment="1">
      <alignment horizontal="center" vertical="center" wrapText="1"/>
    </xf>
    <xf numFmtId="0" fontId="6" fillId="34" borderId="61" xfId="0" applyFont="1" applyFill="1" applyBorder="1" applyAlignment="1">
      <alignment horizontal="center" vertical="center" wrapText="1"/>
    </xf>
    <xf numFmtId="0" fontId="1" fillId="41" borderId="40" xfId="0" applyFont="1" applyFill="1" applyBorder="1" applyAlignment="1">
      <alignment horizontal="center" vertical="center" wrapText="1"/>
    </xf>
    <xf numFmtId="0" fontId="6" fillId="41" borderId="61" xfId="0" applyFont="1" applyFill="1" applyBorder="1" applyAlignment="1">
      <alignment horizontal="center" vertical="center" wrapText="1"/>
    </xf>
    <xf numFmtId="0" fontId="0" fillId="36" borderId="12" xfId="0" applyFill="1" applyBorder="1" applyAlignment="1" quotePrefix="1">
      <alignment horizontal="center" vertical="center" wrapText="1"/>
    </xf>
    <xf numFmtId="0" fontId="1" fillId="40" borderId="31" xfId="0" applyFont="1" applyFill="1" applyBorder="1" applyAlignment="1">
      <alignment horizontal="center" vertical="center" wrapText="1"/>
    </xf>
    <xf numFmtId="0" fontId="5" fillId="40" borderId="54" xfId="0" applyFont="1" applyFill="1" applyBorder="1" applyAlignment="1">
      <alignment horizontal="center" vertical="center" wrapText="1"/>
    </xf>
    <xf numFmtId="0" fontId="5" fillId="40" borderId="33" xfId="0" applyFont="1" applyFill="1" applyBorder="1" applyAlignment="1">
      <alignment horizontal="center" vertical="center" wrapText="1"/>
    </xf>
    <xf numFmtId="0" fontId="0" fillId="40" borderId="55" xfId="0" applyFill="1" applyBorder="1" applyAlignment="1" quotePrefix="1">
      <alignment horizontal="center" vertical="center" wrapText="1"/>
    </xf>
    <xf numFmtId="0" fontId="5" fillId="40" borderId="31" xfId="0" applyFont="1" applyFill="1" applyBorder="1" applyAlignment="1">
      <alignment horizontal="center" vertical="center" wrapText="1"/>
    </xf>
    <xf numFmtId="0" fontId="5" fillId="40" borderId="55" xfId="0" applyFont="1" applyFill="1" applyBorder="1" applyAlignment="1">
      <alignment horizontal="center" vertical="center" wrapText="1"/>
    </xf>
    <xf numFmtId="0" fontId="5" fillId="40" borderId="56" xfId="0" applyFont="1" applyFill="1" applyBorder="1" applyAlignment="1">
      <alignment horizontal="center" vertical="center" wrapText="1"/>
    </xf>
    <xf numFmtId="0" fontId="6" fillId="40" borderId="57" xfId="0" applyFont="1" applyFill="1" applyBorder="1" applyAlignment="1">
      <alignment horizontal="center" vertical="center" wrapText="1"/>
    </xf>
    <xf numFmtId="0" fontId="5" fillId="40" borderId="13" xfId="0" applyFont="1" applyFill="1" applyBorder="1" applyAlignment="1">
      <alignment horizontal="center" vertical="center" wrapText="1"/>
    </xf>
    <xf numFmtId="0" fontId="0" fillId="40" borderId="12" xfId="0" applyFill="1" applyBorder="1" applyAlignment="1" quotePrefix="1">
      <alignment horizontal="center" vertical="center" wrapText="1"/>
    </xf>
    <xf numFmtId="0" fontId="5" fillId="40" borderId="19" xfId="0" applyFont="1" applyFill="1" applyBorder="1" applyAlignment="1">
      <alignment horizontal="center" vertical="center" wrapText="1"/>
    </xf>
    <xf numFmtId="0" fontId="5" fillId="40" borderId="12" xfId="0" applyFont="1" applyFill="1" applyBorder="1" applyAlignment="1">
      <alignment horizontal="center" vertical="center" wrapText="1"/>
    </xf>
    <xf numFmtId="0" fontId="1" fillId="40" borderId="40" xfId="0" applyFont="1" applyFill="1" applyBorder="1" applyAlignment="1">
      <alignment horizontal="center" vertical="center" wrapText="1"/>
    </xf>
    <xf numFmtId="0" fontId="5" fillId="40" borderId="58" xfId="0" applyFont="1" applyFill="1" applyBorder="1" applyAlignment="1">
      <alignment horizontal="center" vertical="center" wrapText="1"/>
    </xf>
    <xf numFmtId="0" fontId="5" fillId="40" borderId="59" xfId="0" applyFont="1" applyFill="1" applyBorder="1" applyAlignment="1">
      <alignment horizontal="center" vertical="center" wrapText="1"/>
    </xf>
    <xf numFmtId="0" fontId="0" fillId="40" borderId="28" xfId="0" applyFill="1" applyBorder="1" applyAlignment="1" quotePrefix="1">
      <alignment horizontal="center" vertical="center" wrapText="1"/>
    </xf>
    <xf numFmtId="0" fontId="5" fillId="40" borderId="40" xfId="0" applyFont="1" applyFill="1" applyBorder="1" applyAlignment="1">
      <alignment horizontal="center" vertical="center" wrapText="1"/>
    </xf>
    <xf numFmtId="0" fontId="5" fillId="40" borderId="28" xfId="0" applyFont="1" applyFill="1" applyBorder="1" applyAlignment="1">
      <alignment horizontal="center" vertical="center" wrapText="1"/>
    </xf>
    <xf numFmtId="0" fontId="5" fillId="40" borderId="60" xfId="0" applyFont="1" applyFill="1" applyBorder="1" applyAlignment="1">
      <alignment horizontal="center" vertical="center" wrapText="1"/>
    </xf>
    <xf numFmtId="0" fontId="6" fillId="40" borderId="61" xfId="0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34" borderId="49" xfId="0" applyFont="1" applyFill="1" applyBorder="1" applyAlignment="1">
      <alignment horizontal="center" vertical="center" wrapText="1"/>
    </xf>
    <xf numFmtId="0" fontId="5" fillId="40" borderId="14" xfId="0" applyFont="1" applyFill="1" applyBorder="1" applyAlignment="1">
      <alignment horizontal="center" vertical="center" wrapText="1"/>
    </xf>
    <xf numFmtId="0" fontId="5" fillId="40" borderId="49" xfId="0" applyFont="1" applyFill="1" applyBorder="1" applyAlignment="1">
      <alignment horizontal="center" vertical="center" wrapText="1"/>
    </xf>
    <xf numFmtId="0" fontId="5" fillId="41" borderId="36" xfId="0" applyFont="1" applyFill="1" applyBorder="1" applyAlignment="1">
      <alignment horizontal="center" vertical="center" wrapText="1"/>
    </xf>
    <xf numFmtId="0" fontId="5" fillId="41" borderId="34" xfId="0" applyFont="1" applyFill="1" applyBorder="1" applyAlignment="1">
      <alignment horizontal="center" vertical="center" wrapText="1"/>
    </xf>
    <xf numFmtId="0" fontId="18" fillId="33" borderId="55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0" fontId="18" fillId="33" borderId="28" xfId="0" applyFont="1" applyFill="1" applyBorder="1" applyAlignment="1">
      <alignment horizontal="left" vertical="center" wrapText="1"/>
    </xf>
    <xf numFmtId="0" fontId="18" fillId="33" borderId="47" xfId="0" applyFont="1" applyFill="1" applyBorder="1" applyAlignment="1">
      <alignment horizontal="left" vertical="center" wrapText="1"/>
    </xf>
    <xf numFmtId="0" fontId="18" fillId="34" borderId="55" xfId="0" applyFont="1" applyFill="1" applyBorder="1" applyAlignment="1">
      <alignment horizontal="left" vertical="center" wrapText="1"/>
    </xf>
    <xf numFmtId="0" fontId="18" fillId="34" borderId="12" xfId="0" applyFont="1" applyFill="1" applyBorder="1" applyAlignment="1">
      <alignment horizontal="left" vertical="center" wrapText="1"/>
    </xf>
    <xf numFmtId="0" fontId="18" fillId="34" borderId="28" xfId="0" applyFont="1" applyFill="1" applyBorder="1" applyAlignment="1">
      <alignment horizontal="left" vertical="center" wrapText="1"/>
    </xf>
    <xf numFmtId="0" fontId="18" fillId="40" borderId="55" xfId="0" applyFont="1" applyFill="1" applyBorder="1" applyAlignment="1">
      <alignment horizontal="left" vertical="center" wrapText="1"/>
    </xf>
    <xf numFmtId="0" fontId="18" fillId="40" borderId="12" xfId="0" applyFont="1" applyFill="1" applyBorder="1" applyAlignment="1">
      <alignment horizontal="left" vertical="center" wrapText="1"/>
    </xf>
    <xf numFmtId="0" fontId="18" fillId="40" borderId="28" xfId="0" applyFont="1" applyFill="1" applyBorder="1" applyAlignment="1">
      <alignment horizontal="left" vertical="center" wrapText="1"/>
    </xf>
    <xf numFmtId="0" fontId="18" fillId="40" borderId="25" xfId="0" applyFont="1" applyFill="1" applyBorder="1" applyAlignment="1">
      <alignment horizontal="left" vertical="center" wrapText="1"/>
    </xf>
    <xf numFmtId="0" fontId="18" fillId="41" borderId="12" xfId="0" applyFont="1" applyFill="1" applyBorder="1" applyAlignment="1">
      <alignment horizontal="left" vertical="center" wrapText="1"/>
    </xf>
    <xf numFmtId="0" fontId="18" fillId="41" borderId="28" xfId="0" applyFont="1" applyFill="1" applyBorder="1" applyAlignment="1">
      <alignment horizontal="left" vertical="center" wrapText="1"/>
    </xf>
    <xf numFmtId="0" fontId="18" fillId="41" borderId="11" xfId="0" applyFont="1" applyFill="1" applyBorder="1" applyAlignment="1">
      <alignment horizontal="left" vertical="center" wrapText="1"/>
    </xf>
    <xf numFmtId="0" fontId="18" fillId="36" borderId="32" xfId="0" applyFont="1" applyFill="1" applyBorder="1" applyAlignment="1">
      <alignment horizontal="left" vertical="center" wrapText="1"/>
    </xf>
    <xf numFmtId="0" fontId="18" fillId="36" borderId="12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horizontal="left" vertical="center" wrapText="1"/>
    </xf>
    <xf numFmtId="0" fontId="0" fillId="36" borderId="11" xfId="0" applyFont="1" applyFill="1" applyBorder="1" applyAlignment="1">
      <alignment horizontal="left" vertical="center" wrapText="1"/>
    </xf>
    <xf numFmtId="0" fontId="0" fillId="36" borderId="18" xfId="0" applyFont="1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left" vertical="center" wrapText="1"/>
    </xf>
    <xf numFmtId="0" fontId="0" fillId="40" borderId="11" xfId="0" applyFont="1" applyFill="1" applyBorder="1" applyAlignment="1">
      <alignment horizontal="left" vertical="center" wrapText="1"/>
    </xf>
    <xf numFmtId="0" fontId="0" fillId="35" borderId="18" xfId="0" applyFont="1" applyFill="1" applyBorder="1" applyAlignment="1">
      <alignment horizontal="left" vertical="center" wrapText="1"/>
    </xf>
    <xf numFmtId="0" fontId="0" fillId="37" borderId="11" xfId="0" applyFont="1" applyFill="1" applyBorder="1" applyAlignment="1">
      <alignment horizontal="left" vertical="center" wrapText="1"/>
    </xf>
    <xf numFmtId="0" fontId="0" fillId="37" borderId="18" xfId="0" applyFont="1" applyFill="1" applyBorder="1" applyAlignment="1">
      <alignment horizontal="left" vertical="center" wrapText="1"/>
    </xf>
    <xf numFmtId="0" fontId="0" fillId="39" borderId="32" xfId="0" applyFont="1" applyFill="1" applyBorder="1" applyAlignment="1">
      <alignment horizontal="left" vertical="center" wrapText="1"/>
    </xf>
    <xf numFmtId="0" fontId="0" fillId="39" borderId="16" xfId="0" applyFont="1" applyFill="1" applyBorder="1" applyAlignment="1">
      <alignment horizontal="left" vertical="center" wrapText="1"/>
    </xf>
    <xf numFmtId="0" fontId="0" fillId="40" borderId="32" xfId="0" applyFont="1" applyFill="1" applyBorder="1" applyAlignment="1">
      <alignment horizontal="left" vertical="center" wrapText="1"/>
    </xf>
    <xf numFmtId="0" fontId="0" fillId="40" borderId="16" xfId="0" applyFont="1" applyFill="1" applyBorder="1" applyAlignment="1">
      <alignment horizontal="left" vertical="center" wrapText="1"/>
    </xf>
    <xf numFmtId="0" fontId="0" fillId="38" borderId="16" xfId="0" applyFont="1" applyFill="1" applyBorder="1" applyAlignment="1">
      <alignment horizontal="left" vertical="center" wrapText="1"/>
    </xf>
    <xf numFmtId="0" fontId="0" fillId="41" borderId="12" xfId="0" applyFont="1" applyFill="1" applyBorder="1" applyAlignment="1">
      <alignment horizontal="left" vertical="center" wrapText="1"/>
    </xf>
    <xf numFmtId="0" fontId="0" fillId="41" borderId="16" xfId="0" applyFont="1" applyFill="1" applyBorder="1" applyAlignment="1">
      <alignment horizontal="left" vertical="center" wrapText="1"/>
    </xf>
    <xf numFmtId="0" fontId="18" fillId="41" borderId="32" xfId="0" applyFont="1" applyFill="1" applyBorder="1" applyAlignment="1">
      <alignment horizontal="left" vertical="center" wrapText="1"/>
    </xf>
    <xf numFmtId="0" fontId="0" fillId="41" borderId="25" xfId="0" applyFill="1" applyBorder="1" applyAlignment="1" quotePrefix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6" borderId="49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0" fillId="36" borderId="25" xfId="0" applyFill="1" applyBorder="1" applyAlignment="1" quotePrefix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38" borderId="49" xfId="0" applyFont="1" applyFill="1" applyBorder="1" applyAlignment="1">
      <alignment horizontal="center" vertical="center" wrapText="1"/>
    </xf>
    <xf numFmtId="0" fontId="5" fillId="38" borderId="42" xfId="0" applyFont="1" applyFill="1" applyBorder="1" applyAlignment="1">
      <alignment horizontal="center" vertical="center" wrapText="1"/>
    </xf>
    <xf numFmtId="0" fontId="1" fillId="38" borderId="38" xfId="0" applyFont="1" applyFill="1" applyBorder="1" applyAlignment="1">
      <alignment vertical="center" wrapText="1"/>
    </xf>
    <xf numFmtId="0" fontId="1" fillId="38" borderId="53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2" fillId="36" borderId="17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wrapText="1"/>
    </xf>
    <xf numFmtId="0" fontId="14" fillId="34" borderId="42" xfId="0" applyFont="1" applyFill="1" applyBorder="1" applyAlignment="1">
      <alignment horizontal="center" vertical="center" wrapText="1"/>
    </xf>
    <xf numFmtId="0" fontId="14" fillId="36" borderId="42" xfId="0" applyFont="1" applyFill="1" applyBorder="1" applyAlignment="1">
      <alignment horizontal="center" vertical="center" wrapText="1"/>
    </xf>
    <xf numFmtId="0" fontId="14" fillId="37" borderId="42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0" fontId="8" fillId="0" borderId="0" xfId="0" applyFont="1" applyFill="1" applyAlignment="1">
      <alignment/>
    </xf>
    <xf numFmtId="0" fontId="11" fillId="0" borderId="47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/>
    </xf>
    <xf numFmtId="1" fontId="5" fillId="36" borderId="14" xfId="0" applyNumberFormat="1" applyFont="1" applyFill="1" applyBorder="1" applyAlignment="1">
      <alignment horizontal="center" vertical="center" wrapText="1"/>
    </xf>
    <xf numFmtId="1" fontId="5" fillId="36" borderId="16" xfId="0" applyNumberFormat="1" applyFont="1" applyFill="1" applyBorder="1" applyAlignment="1">
      <alignment horizontal="center" vertical="center" wrapText="1"/>
    </xf>
    <xf numFmtId="1" fontId="5" fillId="36" borderId="18" xfId="0" applyNumberFormat="1" applyFont="1" applyFill="1" applyBorder="1" applyAlignment="1">
      <alignment horizontal="center" vertical="center" wrapText="1"/>
    </xf>
    <xf numFmtId="1" fontId="5" fillId="36" borderId="17" xfId="0" applyNumberFormat="1" applyFont="1" applyFill="1" applyBorder="1" applyAlignment="1">
      <alignment horizontal="center" vertical="center" wrapText="1"/>
    </xf>
    <xf numFmtId="0" fontId="15" fillId="33" borderId="50" xfId="0" applyFont="1" applyFill="1" applyBorder="1" applyAlignment="1">
      <alignment horizontal="center" vertical="center" wrapText="1"/>
    </xf>
    <xf numFmtId="0" fontId="15" fillId="33" borderId="52" xfId="0" applyFont="1" applyFill="1" applyBorder="1" applyAlignment="1">
      <alignment horizontal="center" vertical="center" wrapText="1"/>
    </xf>
    <xf numFmtId="0" fontId="8" fillId="36" borderId="0" xfId="0" applyFont="1" applyFill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1" fontId="14" fillId="0" borderId="62" xfId="0" applyNumberFormat="1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2" fillId="33" borderId="50" xfId="0" applyFont="1" applyFill="1" applyBorder="1" applyAlignment="1">
      <alignment horizontal="center" vertical="center" wrapText="1"/>
    </xf>
    <xf numFmtId="0" fontId="12" fillId="33" borderId="5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1" fontId="5" fillId="33" borderId="54" xfId="0" applyNumberFormat="1" applyFont="1" applyFill="1" applyBorder="1" applyAlignment="1">
      <alignment horizontal="center" vertical="center" wrapText="1"/>
    </xf>
    <xf numFmtId="1" fontId="5" fillId="33" borderId="33" xfId="0" applyNumberFormat="1" applyFont="1" applyFill="1" applyBorder="1" applyAlignment="1">
      <alignment horizontal="center" vertical="center" wrapText="1"/>
    </xf>
    <xf numFmtId="1" fontId="0" fillId="33" borderId="55" xfId="0" applyNumberFormat="1" applyFill="1" applyBorder="1" applyAlignment="1" quotePrefix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1" fontId="5" fillId="34" borderId="54" xfId="0" applyNumberFormat="1" applyFont="1" applyFill="1" applyBorder="1" applyAlignment="1">
      <alignment horizontal="center" vertical="center" wrapText="1"/>
    </xf>
    <xf numFmtId="1" fontId="5" fillId="34" borderId="33" xfId="0" applyNumberFormat="1" applyFont="1" applyFill="1" applyBorder="1" applyAlignment="1">
      <alignment horizontal="center" vertical="center" wrapText="1"/>
    </xf>
    <xf numFmtId="1" fontId="0" fillId="34" borderId="55" xfId="0" applyNumberFormat="1" applyFill="1" applyBorder="1" applyAlignment="1" quotePrefix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/>
    </xf>
    <xf numFmtId="1" fontId="5" fillId="36" borderId="20" xfId="0" applyNumberFormat="1" applyFont="1" applyFill="1" applyBorder="1" applyAlignment="1">
      <alignment horizontal="center" vertical="center" wrapText="1"/>
    </xf>
    <xf numFmtId="1" fontId="0" fillId="36" borderId="32" xfId="0" applyNumberFormat="1" applyFill="1" applyBorder="1" applyAlignment="1" quotePrefix="1">
      <alignment horizontal="center" vertical="center" wrapText="1"/>
    </xf>
    <xf numFmtId="1" fontId="5" fillId="33" borderId="55" xfId="0" applyNumberFormat="1" applyFont="1" applyFill="1" applyBorder="1" applyAlignment="1" quotePrefix="1">
      <alignment horizontal="center" vertical="center" wrapText="1"/>
    </xf>
    <xf numFmtId="0" fontId="5" fillId="33" borderId="12" xfId="0" applyFont="1" applyFill="1" applyBorder="1" applyAlignment="1" quotePrefix="1">
      <alignment horizontal="center" vertical="center" wrapText="1"/>
    </xf>
    <xf numFmtId="0" fontId="5" fillId="33" borderId="28" xfId="0" applyFont="1" applyFill="1" applyBorder="1" applyAlignment="1" quotePrefix="1">
      <alignment horizontal="center" vertical="center" wrapText="1"/>
    </xf>
    <xf numFmtId="0" fontId="5" fillId="33" borderId="55" xfId="0" applyFont="1" applyFill="1" applyBorder="1" applyAlignment="1" quotePrefix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1" fillId="0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/>
    </xf>
    <xf numFmtId="0" fontId="29" fillId="0" borderId="30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9" fillId="0" borderId="63" xfId="0" applyFont="1" applyFill="1" applyBorder="1" applyAlignment="1">
      <alignment horizontal="left" vertical="center" wrapText="1"/>
    </xf>
    <xf numFmtId="0" fontId="28" fillId="0" borderId="61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left" vertical="center" wrapText="1"/>
    </xf>
    <xf numFmtId="0" fontId="29" fillId="0" borderId="32" xfId="0" applyFont="1" applyFill="1" applyBorder="1" applyAlignment="1">
      <alignment horizontal="left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left" vertical="center" wrapText="1"/>
    </xf>
    <xf numFmtId="0" fontId="28" fillId="0" borderId="42" xfId="0" applyFont="1" applyFill="1" applyBorder="1" applyAlignment="1">
      <alignment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7" fillId="0" borderId="30" xfId="0" applyFont="1" applyFill="1" applyBorder="1" applyAlignment="1">
      <alignment horizontal="left" vertical="center" wrapText="1"/>
    </xf>
    <xf numFmtId="0" fontId="27" fillId="0" borderId="63" xfId="0" applyFont="1" applyFill="1" applyBorder="1" applyAlignment="1">
      <alignment horizontal="left" vertical="center" wrapText="1"/>
    </xf>
    <xf numFmtId="0" fontId="28" fillId="0" borderId="64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28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30" fillId="0" borderId="56" xfId="0" applyFont="1" applyFill="1" applyBorder="1" applyAlignment="1">
      <alignment horizontal="center" vertical="center" wrapText="1"/>
    </xf>
    <xf numFmtId="0" fontId="30" fillId="0" borderId="54" xfId="0" applyFont="1" applyFill="1" applyBorder="1" applyAlignment="1">
      <alignment horizontal="center" vertical="center" wrapText="1"/>
    </xf>
    <xf numFmtId="0" fontId="30" fillId="0" borderId="55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1" fillId="33" borderId="31" xfId="0" applyFont="1" applyFill="1" applyBorder="1" applyAlignment="1">
      <alignment horizontal="center" vertical="center" wrapText="1"/>
    </xf>
    <xf numFmtId="0" fontId="30" fillId="0" borderId="67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68" xfId="0" applyFont="1" applyFill="1" applyBorder="1" applyAlignment="1">
      <alignment horizontal="center" vertical="center" wrapText="1"/>
    </xf>
    <xf numFmtId="0" fontId="30" fillId="0" borderId="69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0" borderId="59" xfId="0" applyFont="1" applyFill="1" applyBorder="1" applyAlignment="1">
      <alignment horizontal="center" vertical="center" wrapText="1"/>
    </xf>
    <xf numFmtId="0" fontId="30" fillId="0" borderId="60" xfId="0" applyFont="1" applyFill="1" applyBorder="1" applyAlignment="1">
      <alignment horizontal="center" vertical="center" wrapText="1"/>
    </xf>
    <xf numFmtId="0" fontId="30" fillId="0" borderId="58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0" fillId="0" borderId="70" xfId="0" applyFont="1" applyFill="1" applyBorder="1" applyAlignment="1">
      <alignment horizontal="center" vertical="center" wrapText="1"/>
    </xf>
    <xf numFmtId="0" fontId="30" fillId="0" borderId="71" xfId="0" applyFont="1" applyFill="1" applyBorder="1" applyAlignment="1">
      <alignment horizontal="center" vertical="center" wrapText="1"/>
    </xf>
    <xf numFmtId="0" fontId="30" fillId="0" borderId="72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1" fontId="30" fillId="0" borderId="36" xfId="0" applyNumberFormat="1" applyFont="1" applyFill="1" applyBorder="1" applyAlignment="1">
      <alignment horizontal="center" vertical="center" wrapText="1"/>
    </xf>
    <xf numFmtId="0" fontId="30" fillId="0" borderId="73" xfId="0" applyFont="1" applyFill="1" applyBorder="1" applyAlignment="1">
      <alignment horizontal="center" vertical="center" wrapText="1"/>
    </xf>
    <xf numFmtId="1" fontId="5" fillId="0" borderId="36" xfId="0" applyNumberFormat="1" applyFont="1" applyFill="1" applyBorder="1" applyAlignment="1">
      <alignment horizontal="center" vertical="center" wrapText="1"/>
    </xf>
    <xf numFmtId="1" fontId="8" fillId="0" borderId="62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" fontId="5" fillId="0" borderId="35" xfId="0" applyNumberFormat="1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 wrapText="1"/>
    </xf>
    <xf numFmtId="0" fontId="30" fillId="0" borderId="7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2" fillId="0" borderId="57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 wrapText="1"/>
    </xf>
    <xf numFmtId="0" fontId="30" fillId="0" borderId="75" xfId="0" applyFont="1" applyFill="1" applyBorder="1" applyAlignment="1">
      <alignment horizontal="center" vertical="center" wrapText="1"/>
    </xf>
    <xf numFmtId="0" fontId="30" fillId="0" borderId="76" xfId="0" applyFont="1" applyFill="1" applyBorder="1" applyAlignment="1">
      <alignment horizontal="center" vertical="center" wrapText="1"/>
    </xf>
    <xf numFmtId="0" fontId="32" fillId="0" borderId="61" xfId="0" applyFont="1" applyFill="1" applyBorder="1" applyAlignment="1">
      <alignment horizontal="center" vertical="center" wrapText="1"/>
    </xf>
    <xf numFmtId="1" fontId="30" fillId="0" borderId="31" xfId="0" applyNumberFormat="1" applyFont="1" applyFill="1" applyBorder="1" applyAlignment="1">
      <alignment horizontal="center" vertical="center" wrapText="1"/>
    </xf>
    <xf numFmtId="1" fontId="30" fillId="0" borderId="33" xfId="0" applyNumberFormat="1" applyFont="1" applyFill="1" applyBorder="1" applyAlignment="1">
      <alignment horizontal="center" vertical="center" wrapText="1"/>
    </xf>
    <xf numFmtId="1" fontId="30" fillId="0" borderId="56" xfId="0" applyNumberFormat="1" applyFont="1" applyFill="1" applyBorder="1" applyAlignment="1">
      <alignment horizontal="center" vertical="center" wrapText="1"/>
    </xf>
    <xf numFmtId="1" fontId="30" fillId="0" borderId="54" xfId="0" applyNumberFormat="1" applyFont="1" applyFill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horizontal="center" vertical="center" wrapText="1"/>
    </xf>
    <xf numFmtId="1" fontId="30" fillId="0" borderId="11" xfId="0" applyNumberFormat="1" applyFont="1" applyFill="1" applyBorder="1" applyAlignment="1">
      <alignment horizontal="center" vertical="center" wrapText="1"/>
    </xf>
    <xf numFmtId="1" fontId="30" fillId="0" borderId="13" xfId="0" applyNumberFormat="1" applyFont="1" applyFill="1" applyBorder="1" applyAlignment="1">
      <alignment horizontal="center" vertical="center" wrapText="1"/>
    </xf>
    <xf numFmtId="1" fontId="30" fillId="0" borderId="40" xfId="0" applyNumberFormat="1" applyFont="1" applyFill="1" applyBorder="1" applyAlignment="1">
      <alignment horizontal="center" vertical="center" wrapText="1"/>
    </xf>
    <xf numFmtId="1" fontId="30" fillId="0" borderId="59" xfId="0" applyNumberFormat="1" applyFont="1" applyFill="1" applyBorder="1" applyAlignment="1">
      <alignment horizontal="center" vertical="center" wrapText="1"/>
    </xf>
    <xf numFmtId="1" fontId="30" fillId="0" borderId="60" xfId="0" applyNumberFormat="1" applyFont="1" applyFill="1" applyBorder="1" applyAlignment="1">
      <alignment horizontal="center" vertical="center" wrapText="1"/>
    </xf>
    <xf numFmtId="1" fontId="30" fillId="0" borderId="58" xfId="0" applyNumberFormat="1" applyFont="1" applyFill="1" applyBorder="1" applyAlignment="1">
      <alignment horizontal="center" vertical="center" wrapText="1"/>
    </xf>
    <xf numFmtId="0" fontId="30" fillId="0" borderId="61" xfId="0" applyFont="1" applyFill="1" applyBorder="1" applyAlignment="1">
      <alignment horizontal="center" vertical="center" wrapText="1"/>
    </xf>
    <xf numFmtId="1" fontId="30" fillId="0" borderId="20" xfId="0" applyNumberFormat="1" applyFont="1" applyFill="1" applyBorder="1" applyAlignment="1">
      <alignment horizontal="center" vertical="center" wrapText="1"/>
    </xf>
    <xf numFmtId="1" fontId="30" fillId="0" borderId="35" xfId="0" applyNumberFormat="1" applyFont="1" applyFill="1" applyBorder="1" applyAlignment="1">
      <alignment horizontal="center" vertical="center" wrapText="1"/>
    </xf>
    <xf numFmtId="1" fontId="30" fillId="0" borderId="24" xfId="0" applyNumberFormat="1" applyFont="1" applyFill="1" applyBorder="1" applyAlignment="1">
      <alignment horizontal="center" vertical="center" wrapText="1"/>
    </xf>
    <xf numFmtId="1" fontId="30" fillId="0" borderId="27" xfId="0" applyNumberFormat="1" applyFont="1" applyFill="1" applyBorder="1" applyAlignment="1">
      <alignment horizontal="center" vertical="center" wrapText="1"/>
    </xf>
    <xf numFmtId="1" fontId="30" fillId="0" borderId="23" xfId="0" applyNumberFormat="1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77" xfId="0" applyFont="1" applyFill="1" applyBorder="1" applyAlignment="1">
      <alignment horizontal="center" vertical="center" wrapText="1"/>
    </xf>
    <xf numFmtId="0" fontId="30" fillId="0" borderId="78" xfId="0" applyFont="1" applyFill="1" applyBorder="1" applyAlignment="1">
      <alignment horizontal="center" vertical="center" wrapText="1"/>
    </xf>
    <xf numFmtId="1" fontId="30" fillId="0" borderId="14" xfId="0" applyNumberFormat="1" applyFont="1" applyFill="1" applyBorder="1" applyAlignment="1">
      <alignment horizontal="center" vertical="center" wrapText="1"/>
    </xf>
    <xf numFmtId="1" fontId="30" fillId="0" borderId="17" xfId="0" applyNumberFormat="1" applyFont="1" applyFill="1" applyBorder="1" applyAlignment="1">
      <alignment horizontal="center" vertical="center" wrapText="1"/>
    </xf>
    <xf numFmtId="1" fontId="30" fillId="0" borderId="18" xfId="0" applyNumberFormat="1" applyFont="1" applyFill="1" applyBorder="1" applyAlignment="1">
      <alignment horizontal="center" vertical="center" wrapText="1"/>
    </xf>
    <xf numFmtId="1" fontId="30" fillId="0" borderId="15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49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/>
    </xf>
    <xf numFmtId="0" fontId="33" fillId="0" borderId="40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0" fontId="31" fillId="0" borderId="59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69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34" fillId="0" borderId="58" xfId="0" applyFont="1" applyFill="1" applyBorder="1" applyAlignment="1">
      <alignment horizontal="center" vertical="center" wrapText="1"/>
    </xf>
    <xf numFmtId="0" fontId="35" fillId="0" borderId="61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8" fillId="0" borderId="79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1" fontId="8" fillId="0" borderId="42" xfId="0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1" fontId="8" fillId="0" borderId="49" xfId="0" applyNumberFormat="1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0" fontId="0" fillId="36" borderId="73" xfId="0" applyFont="1" applyFill="1" applyBorder="1" applyAlignment="1">
      <alignment horizontal="center" vertical="center"/>
    </xf>
    <xf numFmtId="0" fontId="0" fillId="36" borderId="53" xfId="0" applyFont="1" applyFill="1" applyBorder="1" applyAlignment="1">
      <alignment horizontal="center" vertical="center"/>
    </xf>
    <xf numFmtId="0" fontId="0" fillId="36" borderId="75" xfId="0" applyFont="1" applyFill="1" applyBorder="1" applyAlignment="1">
      <alignment horizontal="center" vertical="center"/>
    </xf>
    <xf numFmtId="0" fontId="0" fillId="36" borderId="80" xfId="0" applyFont="1" applyFill="1" applyBorder="1" applyAlignment="1">
      <alignment horizontal="center" vertical="center"/>
    </xf>
    <xf numFmtId="0" fontId="0" fillId="36" borderId="76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0" fillId="36" borderId="53" xfId="0" applyFont="1" applyFill="1" applyBorder="1" applyAlignment="1">
      <alignment horizontal="center" vertical="center"/>
    </xf>
    <xf numFmtId="0" fontId="0" fillId="36" borderId="75" xfId="0" applyFont="1" applyFill="1" applyBorder="1" applyAlignment="1">
      <alignment horizontal="center" vertical="center"/>
    </xf>
    <xf numFmtId="0" fontId="0" fillId="36" borderId="80" xfId="0" applyFont="1" applyFill="1" applyBorder="1" applyAlignment="1">
      <alignment horizontal="center" vertical="center"/>
    </xf>
    <xf numFmtId="0" fontId="0" fillId="36" borderId="76" xfId="0" applyFont="1" applyFill="1" applyBorder="1" applyAlignment="1">
      <alignment horizontal="center" vertical="center"/>
    </xf>
    <xf numFmtId="0" fontId="0" fillId="36" borderId="73" xfId="0" applyFont="1" applyFill="1" applyBorder="1" applyAlignment="1">
      <alignment horizontal="center" vertical="center"/>
    </xf>
    <xf numFmtId="0" fontId="11" fillId="36" borderId="40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6" borderId="28" xfId="0" applyFont="1" applyFill="1" applyBorder="1" applyAlignment="1">
      <alignment horizontal="center" vertical="center" wrapText="1"/>
    </xf>
    <xf numFmtId="0" fontId="11" fillId="36" borderId="40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49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0" fillId="36" borderId="17" xfId="0" applyFont="1" applyFill="1" applyBorder="1" applyAlignment="1">
      <alignment horizontal="center" vertical="center" wrapText="1"/>
    </xf>
    <xf numFmtId="0" fontId="12" fillId="36" borderId="40" xfId="0" applyFont="1" applyFill="1" applyBorder="1" applyAlignment="1">
      <alignment horizontal="center" vertical="center" wrapText="1"/>
    </xf>
    <xf numFmtId="0" fontId="14" fillId="36" borderId="28" xfId="0" applyFont="1" applyFill="1" applyBorder="1" applyAlignment="1">
      <alignment horizontal="center" vertical="center" wrapText="1"/>
    </xf>
    <xf numFmtId="0" fontId="8" fillId="36" borderId="62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36" borderId="18" xfId="0" applyFont="1" applyFill="1" applyBorder="1" applyAlignment="1">
      <alignment horizontal="center" vertical="center" wrapText="1"/>
    </xf>
    <xf numFmtId="0" fontId="8" fillId="36" borderId="16" xfId="0" applyFont="1" applyFill="1" applyBorder="1" applyAlignment="1">
      <alignment horizontal="center" vertical="center" wrapText="1"/>
    </xf>
    <xf numFmtId="0" fontId="0" fillId="36" borderId="63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11" fillId="36" borderId="64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0" fillId="36" borderId="62" xfId="0" applyFont="1" applyFill="1" applyBorder="1" applyAlignment="1">
      <alignment horizontal="center" vertical="center" wrapText="1"/>
    </xf>
    <xf numFmtId="0" fontId="9" fillId="36" borderId="16" xfId="0" applyFont="1" applyFill="1" applyBorder="1" applyAlignment="1">
      <alignment horizontal="center" vertical="center" wrapText="1"/>
    </xf>
    <xf numFmtId="0" fontId="1" fillId="36" borderId="63" xfId="0" applyFont="1" applyFill="1" applyBorder="1" applyAlignment="1">
      <alignment horizontal="center" vertical="center"/>
    </xf>
    <xf numFmtId="0" fontId="1" fillId="36" borderId="40" xfId="0" applyFont="1" applyFill="1" applyBorder="1" applyAlignment="1">
      <alignment horizontal="center" vertical="center"/>
    </xf>
    <xf numFmtId="0" fontId="0" fillId="42" borderId="19" xfId="0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center" vertical="center"/>
    </xf>
    <xf numFmtId="0" fontId="5" fillId="42" borderId="19" xfId="0" applyFont="1" applyFill="1" applyBorder="1" applyAlignment="1">
      <alignment horizontal="center"/>
    </xf>
    <xf numFmtId="0" fontId="5" fillId="42" borderId="10" xfId="0" applyFont="1" applyFill="1" applyBorder="1" applyAlignment="1">
      <alignment horizontal="center"/>
    </xf>
    <xf numFmtId="0" fontId="36" fillId="0" borderId="48" xfId="0" applyFont="1" applyFill="1" applyBorder="1" applyAlignment="1">
      <alignment horizontal="left" vertical="center" wrapText="1"/>
    </xf>
    <xf numFmtId="0" fontId="38" fillId="0" borderId="30" xfId="0" applyFont="1" applyFill="1" applyBorder="1" applyAlignment="1">
      <alignment horizontal="left" vertical="center" wrapText="1"/>
    </xf>
    <xf numFmtId="0" fontId="38" fillId="0" borderId="63" xfId="0" applyFont="1" applyFill="1" applyBorder="1" applyAlignment="1">
      <alignment horizontal="left" vertical="center" wrapText="1"/>
    </xf>
    <xf numFmtId="0" fontId="36" fillId="0" borderId="3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8" fillId="0" borderId="28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3" fillId="43" borderId="80" xfId="0" applyFont="1" applyFill="1" applyBorder="1" applyAlignment="1">
      <alignment horizontal="center" vertical="center" wrapText="1"/>
    </xf>
    <xf numFmtId="0" fontId="15" fillId="40" borderId="26" xfId="0" applyFont="1" applyFill="1" applyBorder="1" applyAlignment="1">
      <alignment horizontal="center" vertical="center" wrapText="1"/>
    </xf>
    <xf numFmtId="0" fontId="8" fillId="40" borderId="15" xfId="0" applyFont="1" applyFill="1" applyBorder="1" applyAlignment="1">
      <alignment horizontal="center" vertical="center" wrapText="1"/>
    </xf>
    <xf numFmtId="0" fontId="8" fillId="40" borderId="49" xfId="0" applyFont="1" applyFill="1" applyBorder="1" applyAlignment="1">
      <alignment horizontal="center" vertical="center" wrapText="1"/>
    </xf>
    <xf numFmtId="0" fontId="7" fillId="40" borderId="0" xfId="0" applyFont="1" applyFill="1" applyBorder="1" applyAlignment="1">
      <alignment horizontal="center" vertical="center" wrapText="1"/>
    </xf>
    <xf numFmtId="0" fontId="21" fillId="44" borderId="19" xfId="0" applyFont="1" applyFill="1" applyBorder="1" applyAlignment="1">
      <alignment horizontal="center" vertical="center" wrapText="1"/>
    </xf>
    <xf numFmtId="0" fontId="16" fillId="44" borderId="12" xfId="0" applyFont="1" applyFill="1" applyBorder="1" applyAlignment="1">
      <alignment horizontal="left" vertical="center" wrapText="1"/>
    </xf>
    <xf numFmtId="0" fontId="17" fillId="44" borderId="0" xfId="0" applyFont="1" applyFill="1" applyAlignment="1">
      <alignment horizontal="center" vertical="center" wrapText="1"/>
    </xf>
    <xf numFmtId="0" fontId="1" fillId="44" borderId="53" xfId="0" applyFont="1" applyFill="1" applyBorder="1" applyAlignment="1">
      <alignment horizontal="center" vertical="center" wrapText="1"/>
    </xf>
    <xf numFmtId="0" fontId="13" fillId="44" borderId="80" xfId="0" applyFont="1" applyFill="1" applyBorder="1" applyAlignment="1">
      <alignment horizontal="center" vertical="center" wrapText="1"/>
    </xf>
    <xf numFmtId="0" fontId="13" fillId="44" borderId="61" xfId="0" applyFont="1" applyFill="1" applyBorder="1" applyAlignment="1">
      <alignment horizontal="center" vertical="center" wrapText="1"/>
    </xf>
    <xf numFmtId="0" fontId="9" fillId="44" borderId="0" xfId="0" applyFont="1" applyFill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14" fillId="0" borderId="74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81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left" vertical="center" wrapText="1"/>
    </xf>
    <xf numFmtId="0" fontId="27" fillId="0" borderId="33" xfId="0" applyFont="1" applyFill="1" applyBorder="1" applyAlignment="1">
      <alignment horizontal="left" vertical="center" wrapText="1"/>
    </xf>
    <xf numFmtId="0" fontId="27" fillId="0" borderId="56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1" fontId="31" fillId="33" borderId="31" xfId="0" applyNumberFormat="1" applyFont="1" applyFill="1" applyBorder="1" applyAlignment="1">
      <alignment horizontal="center" vertical="center" wrapText="1"/>
    </xf>
    <xf numFmtId="1" fontId="31" fillId="0" borderId="31" xfId="0" applyNumberFormat="1" applyFont="1" applyFill="1" applyBorder="1" applyAlignment="1">
      <alignment horizontal="center" vertical="center" wrapText="1"/>
    </xf>
    <xf numFmtId="1" fontId="31" fillId="0" borderId="33" xfId="0" applyNumberFormat="1" applyFont="1" applyFill="1" applyBorder="1" applyAlignment="1">
      <alignment horizontal="center" vertical="center" wrapText="1"/>
    </xf>
    <xf numFmtId="1" fontId="31" fillId="0" borderId="56" xfId="0" applyNumberFormat="1" applyFont="1" applyFill="1" applyBorder="1" applyAlignment="1">
      <alignment horizontal="center" vertical="center" wrapText="1"/>
    </xf>
    <xf numFmtId="1" fontId="31" fillId="0" borderId="19" xfId="0" applyNumberFormat="1" applyFont="1" applyFill="1" applyBorder="1" applyAlignment="1">
      <alignment horizontal="center" vertical="center" wrapText="1"/>
    </xf>
    <xf numFmtId="1" fontId="31" fillId="0" borderId="10" xfId="0" applyNumberFormat="1" applyFont="1" applyFill="1" applyBorder="1" applyAlignment="1">
      <alignment horizontal="center" vertical="center" wrapText="1"/>
    </xf>
    <xf numFmtId="1" fontId="31" fillId="0" borderId="11" xfId="0" applyNumberFormat="1" applyFont="1" applyFill="1" applyBorder="1" applyAlignment="1">
      <alignment horizontal="center" vertical="center" wrapText="1"/>
    </xf>
    <xf numFmtId="1" fontId="31" fillId="0" borderId="40" xfId="0" applyNumberFormat="1" applyFont="1" applyFill="1" applyBorder="1" applyAlignment="1">
      <alignment horizontal="center" vertical="center" wrapText="1"/>
    </xf>
    <xf numFmtId="1" fontId="31" fillId="0" borderId="59" xfId="0" applyNumberFormat="1" applyFont="1" applyFill="1" applyBorder="1" applyAlignment="1">
      <alignment horizontal="center" vertical="center" wrapText="1"/>
    </xf>
    <xf numFmtId="1" fontId="31" fillId="0" borderId="60" xfId="0" applyNumberFormat="1" applyFont="1" applyFill="1" applyBorder="1" applyAlignment="1">
      <alignment horizontal="center" vertical="center" wrapText="1"/>
    </xf>
    <xf numFmtId="1" fontId="31" fillId="0" borderId="20" xfId="0" applyNumberFormat="1" applyFont="1" applyFill="1" applyBorder="1" applyAlignment="1">
      <alignment horizontal="center" vertical="center" wrapText="1"/>
    </xf>
    <xf numFmtId="1" fontId="31" fillId="0" borderId="35" xfId="0" applyNumberFormat="1" applyFont="1" applyFill="1" applyBorder="1" applyAlignment="1">
      <alignment horizontal="center" vertical="center" wrapText="1"/>
    </xf>
    <xf numFmtId="1" fontId="31" fillId="0" borderId="27" xfId="0" applyNumberFormat="1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/>
    </xf>
    <xf numFmtId="0" fontId="31" fillId="0" borderId="54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58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4" fillId="0" borderId="33" xfId="0" applyFont="1" applyFill="1" applyBorder="1" applyAlignment="1">
      <alignment horizontal="left" vertical="center" wrapText="1"/>
    </xf>
    <xf numFmtId="0" fontId="34" fillId="0" borderId="56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0" fillId="36" borderId="62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29" fillId="0" borderId="40" xfId="0" applyFont="1" applyFill="1" applyBorder="1" applyAlignment="1">
      <alignment horizontal="left" vertical="center" wrapText="1"/>
    </xf>
    <xf numFmtId="0" fontId="29" fillId="0" borderId="59" xfId="0" applyFont="1" applyFill="1" applyBorder="1" applyAlignment="1">
      <alignment horizontal="left" vertical="center" wrapText="1"/>
    </xf>
    <xf numFmtId="0" fontId="29" fillId="0" borderId="6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56" xfId="0" applyFont="1" applyFill="1" applyBorder="1" applyAlignment="1">
      <alignment horizontal="left" vertical="center" wrapText="1"/>
    </xf>
    <xf numFmtId="1" fontId="31" fillId="33" borderId="14" xfId="0" applyNumberFormat="1" applyFont="1" applyFill="1" applyBorder="1" applyAlignment="1">
      <alignment horizontal="center" vertical="center" wrapText="1"/>
    </xf>
    <xf numFmtId="1" fontId="31" fillId="0" borderId="14" xfId="0" applyNumberFormat="1" applyFont="1" applyFill="1" applyBorder="1" applyAlignment="1">
      <alignment horizontal="center" vertical="center" wrapText="1"/>
    </xf>
    <xf numFmtId="1" fontId="31" fillId="0" borderId="17" xfId="0" applyNumberFormat="1" applyFont="1" applyFill="1" applyBorder="1" applyAlignment="1">
      <alignment horizontal="center" vertical="center" wrapText="1"/>
    </xf>
    <xf numFmtId="1" fontId="31" fillId="0" borderId="18" xfId="0" applyNumberFormat="1" applyFont="1" applyFill="1" applyBorder="1" applyAlignment="1">
      <alignment horizontal="center" vertical="center" wrapText="1"/>
    </xf>
    <xf numFmtId="1" fontId="31" fillId="36" borderId="14" xfId="0" applyNumberFormat="1" applyFont="1" applyFill="1" applyBorder="1" applyAlignment="1">
      <alignment horizontal="center" vertical="center" wrapText="1"/>
    </xf>
    <xf numFmtId="1" fontId="31" fillId="36" borderId="18" xfId="0" applyNumberFormat="1" applyFont="1" applyFill="1" applyBorder="1" applyAlignment="1">
      <alignment horizontal="center" vertical="center" wrapText="1"/>
    </xf>
    <xf numFmtId="1" fontId="31" fillId="36" borderId="53" xfId="0" applyNumberFormat="1" applyFont="1" applyFill="1" applyBorder="1" applyAlignment="1">
      <alignment horizontal="center" vertical="center" wrapText="1"/>
    </xf>
    <xf numFmtId="1" fontId="31" fillId="36" borderId="75" xfId="0" applyNumberFormat="1" applyFont="1" applyFill="1" applyBorder="1" applyAlignment="1">
      <alignment horizontal="center" vertical="center" wrapText="1"/>
    </xf>
    <xf numFmtId="1" fontId="31" fillId="36" borderId="80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9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left" vertical="center" wrapText="1"/>
    </xf>
    <xf numFmtId="0" fontId="27" fillId="0" borderId="40" xfId="0" applyFont="1" applyFill="1" applyBorder="1" applyAlignment="1">
      <alignment horizontal="left" vertical="center" wrapText="1"/>
    </xf>
    <xf numFmtId="0" fontId="27" fillId="0" borderId="59" xfId="0" applyFont="1" applyFill="1" applyBorder="1" applyAlignment="1">
      <alignment horizontal="left" vertical="center" wrapText="1"/>
    </xf>
    <xf numFmtId="0" fontId="27" fillId="0" borderId="60" xfId="0" applyFont="1" applyFill="1" applyBorder="1" applyAlignment="1">
      <alignment horizontal="left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31" fillId="33" borderId="79" xfId="0" applyFont="1" applyFill="1" applyBorder="1" applyAlignment="1">
      <alignment horizontal="center" vertical="center" wrapText="1"/>
    </xf>
    <xf numFmtId="0" fontId="8" fillId="36" borderId="42" xfId="0" applyFont="1" applyFill="1" applyBorder="1" applyAlignment="1">
      <alignment horizontal="center" vertical="center" wrapText="1"/>
    </xf>
    <xf numFmtId="0" fontId="31" fillId="0" borderId="56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 wrapText="1"/>
    </xf>
    <xf numFmtId="0" fontId="31" fillId="0" borderId="60" xfId="0" applyFont="1" applyFill="1" applyBorder="1" applyAlignment="1">
      <alignment horizontal="center" vertical="center" wrapText="1"/>
    </xf>
    <xf numFmtId="0" fontId="8" fillId="36" borderId="53" xfId="0" applyFont="1" applyFill="1" applyBorder="1" applyAlignment="1">
      <alignment horizontal="center" vertical="center" wrapText="1"/>
    </xf>
    <xf numFmtId="0" fontId="11" fillId="0" borderId="76" xfId="0" applyFont="1" applyFill="1" applyBorder="1" applyAlignment="1">
      <alignment horizontal="center" vertical="center" wrapText="1"/>
    </xf>
    <xf numFmtId="0" fontId="11" fillId="0" borderId="73" xfId="0" applyFont="1" applyFill="1" applyBorder="1" applyAlignment="1">
      <alignment horizontal="center" vertical="center" wrapText="1"/>
    </xf>
    <xf numFmtId="0" fontId="11" fillId="0" borderId="80" xfId="0" applyFont="1" applyFill="1" applyBorder="1" applyAlignment="1">
      <alignment horizontal="center" vertical="center" wrapText="1"/>
    </xf>
    <xf numFmtId="0" fontId="14" fillId="36" borderId="40" xfId="0" applyFont="1" applyFill="1" applyBorder="1" applyAlignment="1">
      <alignment horizontal="center" vertical="center" wrapText="1"/>
    </xf>
    <xf numFmtId="0" fontId="14" fillId="36" borderId="59" xfId="0" applyFont="1" applyFill="1" applyBorder="1" applyAlignment="1">
      <alignment horizontal="center" vertical="center" wrapText="1"/>
    </xf>
    <xf numFmtId="0" fontId="14" fillId="36" borderId="60" xfId="0" applyFont="1" applyFill="1" applyBorder="1" applyAlignment="1">
      <alignment horizontal="center" vertical="center" wrapText="1"/>
    </xf>
    <xf numFmtId="0" fontId="31" fillId="0" borderId="79" xfId="0" applyFont="1" applyFill="1" applyBorder="1" applyAlignment="1">
      <alignment horizontal="center" vertical="center" wrapText="1"/>
    </xf>
    <xf numFmtId="0" fontId="15" fillId="33" borderId="57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6" fillId="0" borderId="33" xfId="0" applyFont="1" applyFill="1" applyBorder="1" applyAlignment="1">
      <alignment horizontal="left" vertical="center" wrapText="1"/>
    </xf>
    <xf numFmtId="0" fontId="36" fillId="0" borderId="56" xfId="0" applyFont="1" applyFill="1" applyBorder="1" applyAlignment="1">
      <alignment horizontal="left" vertical="center" wrapText="1"/>
    </xf>
    <xf numFmtId="0" fontId="38" fillId="0" borderId="11" xfId="0" applyFont="1" applyFill="1" applyBorder="1" applyAlignment="1">
      <alignment horizontal="left" vertical="center" wrapText="1"/>
    </xf>
    <xf numFmtId="0" fontId="38" fillId="0" borderId="24" xfId="0" applyFont="1" applyFill="1" applyBorder="1" applyAlignment="1">
      <alignment horizontal="left" vertical="center" wrapText="1"/>
    </xf>
    <xf numFmtId="0" fontId="38" fillId="0" borderId="27" xfId="0" applyFont="1" applyFill="1" applyBorder="1" applyAlignment="1">
      <alignment horizontal="left" vertical="center" wrapText="1"/>
    </xf>
    <xf numFmtId="0" fontId="38" fillId="0" borderId="59" xfId="0" applyFont="1" applyFill="1" applyBorder="1" applyAlignment="1">
      <alignment horizontal="left" vertical="center" wrapText="1"/>
    </xf>
    <xf numFmtId="0" fontId="38" fillId="0" borderId="60" xfId="0" applyFont="1" applyFill="1" applyBorder="1" applyAlignment="1">
      <alignment horizontal="left" vertical="center" wrapText="1"/>
    </xf>
    <xf numFmtId="1" fontId="8" fillId="0" borderId="20" xfId="0" applyNumberFormat="1" applyFont="1" applyFill="1" applyBorder="1" applyAlignment="1">
      <alignment horizontal="center" vertical="center" wrapText="1"/>
    </xf>
    <xf numFmtId="1" fontId="8" fillId="0" borderId="3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left" vertical="center" wrapText="1"/>
    </xf>
    <xf numFmtId="0" fontId="29" fillId="0" borderId="64" xfId="0" applyFont="1" applyFill="1" applyBorder="1" applyAlignment="1">
      <alignment horizontal="left" vertical="center" wrapText="1"/>
    </xf>
    <xf numFmtId="0" fontId="14" fillId="0" borderId="41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65" xfId="0" applyFont="1" applyFill="1" applyBorder="1" applyAlignment="1">
      <alignment horizontal="left" vertical="center" wrapText="1"/>
    </xf>
    <xf numFmtId="0" fontId="0" fillId="36" borderId="64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0" fillId="36" borderId="60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13" fillId="36" borderId="71" xfId="0" applyFont="1" applyFill="1" applyBorder="1" applyAlignment="1">
      <alignment horizontal="center" vertical="center" wrapText="1"/>
    </xf>
    <xf numFmtId="1" fontId="14" fillId="0" borderId="42" xfId="0" applyNumberFormat="1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 wrapText="1"/>
    </xf>
    <xf numFmtId="1" fontId="14" fillId="0" borderId="49" xfId="0" applyNumberFormat="1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left" vertical="center" wrapText="1"/>
    </xf>
    <xf numFmtId="0" fontId="29" fillId="0" borderId="27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horizontal="left" vertical="center" wrapText="1"/>
    </xf>
    <xf numFmtId="1" fontId="14" fillId="0" borderId="79" xfId="0" applyNumberFormat="1" applyFont="1" applyFill="1" applyBorder="1" applyAlignment="1">
      <alignment horizontal="center" vertical="center" wrapText="1"/>
    </xf>
    <xf numFmtId="1" fontId="19" fillId="0" borderId="20" xfId="0" applyNumberFormat="1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14" fillId="34" borderId="21" xfId="0" applyFont="1" applyFill="1" applyBorder="1" applyAlignment="1">
      <alignment horizontal="center" vertical="center" wrapText="1"/>
    </xf>
    <xf numFmtId="0" fontId="14" fillId="36" borderId="62" xfId="0" applyFont="1" applyFill="1" applyBorder="1" applyAlignment="1">
      <alignment horizontal="center" vertical="center" wrapText="1"/>
    </xf>
    <xf numFmtId="0" fontId="14" fillId="34" borderId="65" xfId="0" applyFont="1" applyFill="1" applyBorder="1" applyAlignment="1">
      <alignment horizontal="center" vertical="center" wrapText="1"/>
    </xf>
    <xf numFmtId="0" fontId="14" fillId="40" borderId="66" xfId="0" applyFont="1" applyFill="1" applyBorder="1" applyAlignment="1">
      <alignment horizontal="center" vertical="center" wrapText="1"/>
    </xf>
    <xf numFmtId="0" fontId="14" fillId="38" borderId="41" xfId="0" applyFont="1" applyFill="1" applyBorder="1" applyAlignment="1">
      <alignment horizontal="center" vertical="center" wrapText="1"/>
    </xf>
    <xf numFmtId="0" fontId="14" fillId="37" borderId="65" xfId="0" applyFont="1" applyFill="1" applyBorder="1" applyAlignment="1">
      <alignment horizontal="center" vertical="center" wrapText="1"/>
    </xf>
    <xf numFmtId="0" fontId="14" fillId="41" borderId="62" xfId="0" applyFont="1" applyFill="1" applyBorder="1" applyAlignment="1">
      <alignment horizontal="center" vertical="center" wrapText="1"/>
    </xf>
    <xf numFmtId="0" fontId="14" fillId="38" borderId="65" xfId="0" applyFont="1" applyFill="1" applyBorder="1" applyAlignment="1">
      <alignment horizontal="center" vertical="center" wrapText="1"/>
    </xf>
    <xf numFmtId="0" fontId="14" fillId="39" borderId="62" xfId="0" applyFont="1" applyFill="1" applyBorder="1" applyAlignment="1">
      <alignment horizontal="center" vertical="center" wrapText="1"/>
    </xf>
    <xf numFmtId="0" fontId="14" fillId="34" borderId="62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40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33" borderId="31" xfId="0" applyFont="1" applyFill="1" applyBorder="1" applyAlignment="1">
      <alignment horizontal="center" vertical="center" wrapText="1"/>
    </xf>
    <xf numFmtId="0" fontId="14" fillId="33" borderId="33" xfId="0" applyFont="1" applyFill="1" applyBorder="1" applyAlignment="1">
      <alignment horizontal="center" vertical="center" wrapText="1"/>
    </xf>
    <xf numFmtId="0" fontId="14" fillId="33" borderId="56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40" xfId="0" applyFont="1" applyFill="1" applyBorder="1" applyAlignment="1">
      <alignment horizontal="center" vertical="center" wrapText="1"/>
    </xf>
    <xf numFmtId="0" fontId="14" fillId="33" borderId="59" xfId="0" applyFont="1" applyFill="1" applyBorder="1" applyAlignment="1">
      <alignment horizontal="center" vertical="center" wrapText="1"/>
    </xf>
    <xf numFmtId="0" fontId="14" fillId="33" borderId="60" xfId="0" applyFont="1" applyFill="1" applyBorder="1" applyAlignment="1">
      <alignment horizontal="center" vertical="center" wrapText="1"/>
    </xf>
    <xf numFmtId="0" fontId="14" fillId="34" borderId="31" xfId="0" applyFont="1" applyFill="1" applyBorder="1" applyAlignment="1">
      <alignment horizontal="center" vertical="center" wrapText="1"/>
    </xf>
    <xf numFmtId="0" fontId="14" fillId="34" borderId="33" xfId="0" applyFont="1" applyFill="1" applyBorder="1" applyAlignment="1">
      <alignment horizontal="center" vertical="center" wrapText="1"/>
    </xf>
    <xf numFmtId="0" fontId="14" fillId="34" borderId="56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4" fillId="34" borderId="40" xfId="0" applyFont="1" applyFill="1" applyBorder="1" applyAlignment="1">
      <alignment horizontal="center" vertical="center" wrapText="1"/>
    </xf>
    <xf numFmtId="0" fontId="14" fillId="34" borderId="59" xfId="0" applyFont="1" applyFill="1" applyBorder="1" applyAlignment="1">
      <alignment horizontal="center" vertical="center" wrapText="1"/>
    </xf>
    <xf numFmtId="0" fontId="14" fillId="34" borderId="60" xfId="0" applyFont="1" applyFill="1" applyBorder="1" applyAlignment="1">
      <alignment horizontal="center" vertical="center" wrapText="1"/>
    </xf>
    <xf numFmtId="0" fontId="14" fillId="40" borderId="31" xfId="0" applyFont="1" applyFill="1" applyBorder="1" applyAlignment="1">
      <alignment horizontal="center" vertical="center" wrapText="1"/>
    </xf>
    <xf numFmtId="0" fontId="14" fillId="40" borderId="33" xfId="0" applyFont="1" applyFill="1" applyBorder="1" applyAlignment="1">
      <alignment horizontal="center" vertical="center" wrapText="1"/>
    </xf>
    <xf numFmtId="0" fontId="14" fillId="40" borderId="56" xfId="0" applyFont="1" applyFill="1" applyBorder="1" applyAlignment="1">
      <alignment horizontal="center" vertical="center" wrapText="1"/>
    </xf>
    <xf numFmtId="0" fontId="14" fillId="40" borderId="11" xfId="0" applyFont="1" applyFill="1" applyBorder="1" applyAlignment="1">
      <alignment horizontal="center" vertical="center" wrapText="1"/>
    </xf>
    <xf numFmtId="0" fontId="14" fillId="40" borderId="40" xfId="0" applyFont="1" applyFill="1" applyBorder="1" applyAlignment="1">
      <alignment horizontal="center" vertical="center" wrapText="1"/>
    </xf>
    <xf numFmtId="0" fontId="14" fillId="40" borderId="59" xfId="0" applyFont="1" applyFill="1" applyBorder="1" applyAlignment="1">
      <alignment horizontal="center" vertical="center" wrapText="1"/>
    </xf>
    <xf numFmtId="0" fontId="14" fillId="40" borderId="60" xfId="0" applyFont="1" applyFill="1" applyBorder="1" applyAlignment="1">
      <alignment horizontal="center" vertical="center" wrapText="1"/>
    </xf>
    <xf numFmtId="0" fontId="14" fillId="41" borderId="31" xfId="0" applyFont="1" applyFill="1" applyBorder="1" applyAlignment="1">
      <alignment horizontal="center" vertical="center" wrapText="1"/>
    </xf>
    <xf numFmtId="0" fontId="14" fillId="41" borderId="33" xfId="0" applyFont="1" applyFill="1" applyBorder="1" applyAlignment="1">
      <alignment horizontal="center" vertical="center" wrapText="1"/>
    </xf>
    <xf numFmtId="0" fontId="14" fillId="41" borderId="56" xfId="0" applyFont="1" applyFill="1" applyBorder="1" applyAlignment="1">
      <alignment horizontal="center" vertical="center" wrapText="1"/>
    </xf>
    <xf numFmtId="0" fontId="14" fillId="41" borderId="40" xfId="0" applyFont="1" applyFill="1" applyBorder="1" applyAlignment="1">
      <alignment horizontal="center" vertical="center" wrapText="1"/>
    </xf>
    <xf numFmtId="0" fontId="14" fillId="41" borderId="59" xfId="0" applyFont="1" applyFill="1" applyBorder="1" applyAlignment="1">
      <alignment horizontal="center" vertical="center" wrapText="1"/>
    </xf>
    <xf numFmtId="0" fontId="14" fillId="36" borderId="31" xfId="0" applyFont="1" applyFill="1" applyBorder="1" applyAlignment="1">
      <alignment horizontal="center" vertical="center" wrapText="1"/>
    </xf>
    <xf numFmtId="0" fontId="14" fillId="36" borderId="19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34" borderId="24" xfId="0" applyFont="1" applyFill="1" applyBorder="1" applyAlignment="1">
      <alignment horizontal="center" vertical="center" wrapText="1"/>
    </xf>
    <xf numFmtId="0" fontId="14" fillId="34" borderId="27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0" fillId="34" borderId="25" xfId="0" applyFill="1" applyBorder="1" applyAlignment="1" quotePrefix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38" borderId="33" xfId="0" applyFont="1" applyFill="1" applyBorder="1" applyAlignment="1">
      <alignment horizontal="center" vertical="center" wrapText="1"/>
    </xf>
    <xf numFmtId="0" fontId="19" fillId="38" borderId="56" xfId="0" applyFont="1" applyFill="1" applyBorder="1" applyAlignment="1">
      <alignment horizontal="center" vertical="center" wrapText="1"/>
    </xf>
    <xf numFmtId="0" fontId="19" fillId="38" borderId="40" xfId="0" applyFont="1" applyFill="1" applyBorder="1" applyAlignment="1">
      <alignment horizontal="center" vertical="center" wrapText="1"/>
    </xf>
    <xf numFmtId="1" fontId="5" fillId="33" borderId="2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left" vertical="center" wrapText="1"/>
    </xf>
    <xf numFmtId="0" fontId="26" fillId="0" borderId="65" xfId="0" applyFont="1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left" vertical="center" wrapText="1"/>
    </xf>
    <xf numFmtId="0" fontId="26" fillId="0" borderId="62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24" xfId="0" applyFont="1" applyFill="1" applyBorder="1" applyAlignment="1">
      <alignment horizontal="left" vertical="center" wrapText="1"/>
    </xf>
    <xf numFmtId="0" fontId="34" fillId="0" borderId="59" xfId="0" applyFont="1" applyFill="1" applyBorder="1" applyAlignment="1">
      <alignment horizontal="left" vertical="center" wrapText="1"/>
    </xf>
    <xf numFmtId="0" fontId="34" fillId="0" borderId="60" xfId="0" applyFont="1" applyFill="1" applyBorder="1" applyAlignment="1">
      <alignment horizontal="left" vertical="center" wrapText="1"/>
    </xf>
    <xf numFmtId="0" fontId="34" fillId="0" borderId="44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59" xfId="0" applyFont="1" applyFill="1" applyBorder="1" applyAlignment="1">
      <alignment horizontal="left" vertical="center" wrapText="1"/>
    </xf>
    <xf numFmtId="0" fontId="43" fillId="0" borderId="60" xfId="0" applyFont="1" applyFill="1" applyBorder="1" applyAlignment="1">
      <alignment horizontal="left" vertical="center" wrapText="1"/>
    </xf>
    <xf numFmtId="0" fontId="28" fillId="0" borderId="57" xfId="0" applyFont="1" applyFill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0" fontId="14" fillId="33" borderId="66" xfId="0" applyFont="1" applyFill="1" applyBorder="1" applyAlignment="1">
      <alignment horizontal="center" vertical="center" wrapText="1"/>
    </xf>
    <xf numFmtId="0" fontId="5" fillId="34" borderId="55" xfId="0" applyFont="1" applyFill="1" applyBorder="1" applyAlignment="1" quotePrefix="1">
      <alignment horizontal="center" vertical="center" wrapText="1"/>
    </xf>
    <xf numFmtId="0" fontId="21" fillId="44" borderId="15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 quotePrefix="1">
      <alignment horizontal="center" vertical="center" wrapText="1"/>
    </xf>
    <xf numFmtId="0" fontId="0" fillId="33" borderId="25" xfId="0" applyFill="1" applyBorder="1" applyAlignment="1" quotePrefix="1">
      <alignment horizontal="center" vertical="center" wrapText="1"/>
    </xf>
    <xf numFmtId="1" fontId="5" fillId="33" borderId="31" xfId="0" applyNumberFormat="1" applyFont="1" applyFill="1" applyBorder="1" applyAlignment="1">
      <alignment horizontal="center" vertical="center" wrapText="1"/>
    </xf>
    <xf numFmtId="1" fontId="5" fillId="36" borderId="31" xfId="0" applyNumberFormat="1" applyFont="1" applyFill="1" applyBorder="1" applyAlignment="1">
      <alignment horizontal="center" vertical="center" wrapText="1"/>
    </xf>
    <xf numFmtId="1" fontId="5" fillId="41" borderId="31" xfId="0" applyNumberFormat="1" applyFont="1" applyFill="1" applyBorder="1" applyAlignment="1">
      <alignment horizontal="center" vertical="center" wrapText="1"/>
    </xf>
    <xf numFmtId="1" fontId="5" fillId="40" borderId="31" xfId="0" applyNumberFormat="1" applyFont="1" applyFill="1" applyBorder="1" applyAlignment="1">
      <alignment horizontal="center" vertical="center" wrapText="1"/>
    </xf>
    <xf numFmtId="1" fontId="5" fillId="34" borderId="31" xfId="0" applyNumberFormat="1" applyFont="1" applyFill="1" applyBorder="1" applyAlignment="1">
      <alignment horizontal="center" vertical="center" wrapText="1"/>
    </xf>
    <xf numFmtId="0" fontId="18" fillId="38" borderId="12" xfId="0" applyFont="1" applyFill="1" applyBorder="1" applyAlignment="1">
      <alignment horizontal="left" vertical="center" wrapText="1"/>
    </xf>
    <xf numFmtId="0" fontId="14" fillId="38" borderId="62" xfId="0" applyFont="1" applyFill="1" applyBorder="1" applyAlignment="1">
      <alignment horizontal="center" vertical="center" wrapText="1"/>
    </xf>
    <xf numFmtId="1" fontId="5" fillId="34" borderId="15" xfId="0" applyNumberFormat="1" applyFont="1" applyFill="1" applyBorder="1" applyAlignment="1">
      <alignment horizontal="center" vertical="center" wrapText="1"/>
    </xf>
    <xf numFmtId="1" fontId="5" fillId="34" borderId="14" xfId="0" applyNumberFormat="1" applyFont="1" applyFill="1" applyBorder="1" applyAlignment="1">
      <alignment horizontal="center" vertical="center" wrapText="1"/>
    </xf>
    <xf numFmtId="1" fontId="8" fillId="40" borderId="49" xfId="0" applyNumberFormat="1" applyFont="1" applyFill="1" applyBorder="1" applyAlignment="1">
      <alignment horizontal="center" vertical="center" wrapText="1"/>
    </xf>
    <xf numFmtId="1" fontId="21" fillId="44" borderId="76" xfId="0" applyNumberFormat="1" applyFont="1" applyFill="1" applyBorder="1" applyAlignment="1">
      <alignment horizontal="center" vertical="center" wrapText="1"/>
    </xf>
    <xf numFmtId="1" fontId="21" fillId="44" borderId="53" xfId="0" applyNumberFormat="1" applyFont="1" applyFill="1" applyBorder="1" applyAlignment="1">
      <alignment horizontal="center" vertical="center" wrapText="1"/>
    </xf>
    <xf numFmtId="1" fontId="8" fillId="34" borderId="34" xfId="0" applyNumberFormat="1" applyFont="1" applyFill="1" applyBorder="1" applyAlignment="1">
      <alignment horizontal="center" vertical="center" wrapText="1"/>
    </xf>
    <xf numFmtId="1" fontId="8" fillId="40" borderId="34" xfId="0" applyNumberFormat="1" applyFont="1" applyFill="1" applyBorder="1" applyAlignment="1">
      <alignment horizontal="center" vertical="center" wrapText="1"/>
    </xf>
    <xf numFmtId="1" fontId="11" fillId="0" borderId="76" xfId="0" applyNumberFormat="1" applyFont="1" applyFill="1" applyBorder="1" applyAlignment="1">
      <alignment horizontal="center" vertical="center" wrapText="1"/>
    </xf>
    <xf numFmtId="1" fontId="11" fillId="45" borderId="76" xfId="0" applyNumberFormat="1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38" borderId="54" xfId="0" applyFont="1" applyFill="1" applyBorder="1" applyAlignment="1">
      <alignment horizontal="center" vertical="center" wrapText="1"/>
    </xf>
    <xf numFmtId="0" fontId="19" fillId="38" borderId="58" xfId="0" applyFont="1" applyFill="1" applyBorder="1" applyAlignment="1">
      <alignment horizontal="center" vertical="center" wrapText="1"/>
    </xf>
    <xf numFmtId="0" fontId="11" fillId="36" borderId="16" xfId="0" applyFont="1" applyFill="1" applyBorder="1" applyAlignment="1">
      <alignment horizontal="center" vertical="center" wrapText="1"/>
    </xf>
    <xf numFmtId="0" fontId="11" fillId="36" borderId="14" xfId="0" applyFont="1" applyFill="1" applyBorder="1" applyAlignment="1">
      <alignment horizontal="center" vertical="center" wrapText="1"/>
    </xf>
    <xf numFmtId="0" fontId="11" fillId="36" borderId="15" xfId="0" applyFont="1" applyFill="1" applyBorder="1" applyAlignment="1">
      <alignment horizontal="center" vertical="center" wrapText="1"/>
    </xf>
    <xf numFmtId="0" fontId="31" fillId="0" borderId="80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41" borderId="53" xfId="0" applyFont="1" applyFill="1" applyBorder="1" applyAlignment="1">
      <alignment horizontal="center" vertical="center" wrapText="1"/>
    </xf>
    <xf numFmtId="1" fontId="5" fillId="34" borderId="18" xfId="0" applyNumberFormat="1" applyFont="1" applyFill="1" applyBorder="1" applyAlignment="1">
      <alignment horizontal="center" vertical="center" wrapText="1"/>
    </xf>
    <xf numFmtId="0" fontId="5" fillId="36" borderId="74" xfId="0" applyFont="1" applyFill="1" applyBorder="1" applyAlignment="1">
      <alignment horizontal="center" vertical="center" wrapText="1"/>
    </xf>
    <xf numFmtId="0" fontId="5" fillId="36" borderId="81" xfId="0" applyFont="1" applyFill="1" applyBorder="1" applyAlignment="1">
      <alignment horizontal="center" vertical="center" wrapText="1"/>
    </xf>
    <xf numFmtId="0" fontId="5" fillId="38" borderId="17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0" fontId="14" fillId="33" borderId="62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left" vertical="center" wrapText="1"/>
    </xf>
    <xf numFmtId="1" fontId="31" fillId="0" borderId="54" xfId="0" applyNumberFormat="1" applyFont="1" applyFill="1" applyBorder="1" applyAlignment="1">
      <alignment horizontal="center" vertical="center" wrapText="1"/>
    </xf>
    <xf numFmtId="1" fontId="31" fillId="0" borderId="13" xfId="0" applyNumberFormat="1" applyFont="1" applyFill="1" applyBorder="1" applyAlignment="1">
      <alignment horizontal="center" vertical="center" wrapText="1"/>
    </xf>
    <xf numFmtId="1" fontId="31" fillId="0" borderId="58" xfId="0" applyNumberFormat="1" applyFont="1" applyFill="1" applyBorder="1" applyAlignment="1">
      <alignment horizontal="center" vertical="center" wrapText="1"/>
    </xf>
    <xf numFmtId="1" fontId="31" fillId="0" borderId="23" xfId="0" applyNumberFormat="1" applyFont="1" applyFill="1" applyBorder="1" applyAlignment="1">
      <alignment horizontal="center" vertical="center" wrapText="1"/>
    </xf>
    <xf numFmtId="1" fontId="31" fillId="0" borderId="15" xfId="0" applyNumberFormat="1" applyFont="1" applyFill="1" applyBorder="1" applyAlignment="1">
      <alignment horizontal="center" vertical="center" wrapText="1"/>
    </xf>
    <xf numFmtId="1" fontId="31" fillId="0" borderId="36" xfId="0" applyNumberFormat="1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left" vertical="center" wrapText="1"/>
    </xf>
    <xf numFmtId="1" fontId="5" fillId="0" borderId="54" xfId="0" applyNumberFormat="1" applyFont="1" applyFill="1" applyBorder="1" applyAlignment="1">
      <alignment horizontal="center" vertical="center" wrapText="1"/>
    </xf>
    <xf numFmtId="1" fontId="5" fillId="0" borderId="33" xfId="0" applyNumberFormat="1" applyFont="1" applyFill="1" applyBorder="1" applyAlignment="1">
      <alignment horizontal="center" vertical="center" wrapText="1"/>
    </xf>
    <xf numFmtId="1" fontId="5" fillId="0" borderId="56" xfId="0" applyNumberFormat="1" applyFont="1" applyFill="1" applyBorder="1" applyAlignment="1">
      <alignment horizontal="center" vertical="center" wrapText="1"/>
    </xf>
    <xf numFmtId="1" fontId="5" fillId="0" borderId="31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51" xfId="0" applyFont="1" applyFill="1" applyBorder="1" applyAlignment="1">
      <alignment horizontal="left" vertical="center" wrapText="1"/>
    </xf>
    <xf numFmtId="0" fontId="14" fillId="0" borderId="52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15" fillId="33" borderId="39" xfId="0" applyFont="1" applyFill="1" applyBorder="1" applyAlignment="1">
      <alignment horizontal="center" vertical="center" wrapText="1"/>
    </xf>
    <xf numFmtId="1" fontId="31" fillId="33" borderId="17" xfId="0" applyNumberFormat="1" applyFont="1" applyFill="1" applyBorder="1" applyAlignment="1">
      <alignment horizontal="center" vertical="center" wrapText="1"/>
    </xf>
    <xf numFmtId="1" fontId="31" fillId="33" borderId="18" xfId="0" applyNumberFormat="1" applyFont="1" applyFill="1" applyBorder="1" applyAlignment="1">
      <alignment horizontal="center" vertical="center" wrapText="1"/>
    </xf>
    <xf numFmtId="0" fontId="34" fillId="0" borderId="54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3" fillId="0" borderId="23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left" vertical="center" wrapText="1"/>
    </xf>
    <xf numFmtId="0" fontId="14" fillId="0" borderId="36" xfId="0" applyFont="1" applyFill="1" applyBorder="1" applyAlignment="1">
      <alignment horizontal="left" vertical="center" wrapText="1"/>
    </xf>
    <xf numFmtId="1" fontId="19" fillId="0" borderId="31" xfId="0" applyNumberFormat="1" applyFont="1" applyFill="1" applyBorder="1" applyAlignment="1">
      <alignment horizontal="center" vertical="center" wrapText="1"/>
    </xf>
    <xf numFmtId="1" fontId="19" fillId="0" borderId="33" xfId="0" applyNumberFormat="1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/>
    </xf>
    <xf numFmtId="1" fontId="45" fillId="33" borderId="14" xfId="0" applyNumberFormat="1" applyFont="1" applyFill="1" applyBorder="1" applyAlignment="1">
      <alignment horizontal="center" vertical="center" wrapText="1"/>
    </xf>
    <xf numFmtId="1" fontId="31" fillId="36" borderId="17" xfId="0" applyNumberFormat="1" applyFont="1" applyFill="1" applyBorder="1" applyAlignment="1">
      <alignment horizontal="center" vertical="center" wrapText="1"/>
    </xf>
    <xf numFmtId="1" fontId="31" fillId="36" borderId="42" xfId="0" applyNumberFormat="1" applyFont="1" applyFill="1" applyBorder="1" applyAlignment="1">
      <alignment horizontal="center" vertical="center" wrapText="1"/>
    </xf>
    <xf numFmtId="1" fontId="31" fillId="36" borderId="62" xfId="0" applyNumberFormat="1" applyFont="1" applyFill="1" applyBorder="1" applyAlignment="1">
      <alignment horizontal="center" vertical="center" wrapText="1"/>
    </xf>
    <xf numFmtId="1" fontId="31" fillId="36" borderId="79" xfId="0" applyNumberFormat="1" applyFont="1" applyFill="1" applyBorder="1" applyAlignment="1">
      <alignment horizontal="center" vertical="center" wrapText="1"/>
    </xf>
    <xf numFmtId="1" fontId="31" fillId="36" borderId="61" xfId="0" applyNumberFormat="1" applyFont="1" applyFill="1" applyBorder="1" applyAlignment="1">
      <alignment horizontal="center" vertical="center" wrapText="1"/>
    </xf>
    <xf numFmtId="1" fontId="31" fillId="36" borderId="64" xfId="0" applyNumberFormat="1" applyFont="1" applyFill="1" applyBorder="1" applyAlignment="1">
      <alignment horizontal="center" vertical="center" wrapText="1"/>
    </xf>
    <xf numFmtId="1" fontId="45" fillId="33" borderId="31" xfId="0" applyNumberFormat="1" applyFont="1" applyFill="1" applyBorder="1" applyAlignment="1">
      <alignment horizontal="center" vertical="center" wrapText="1"/>
    </xf>
    <xf numFmtId="1" fontId="31" fillId="36" borderId="31" xfId="0" applyNumberFormat="1" applyFont="1" applyFill="1" applyBorder="1" applyAlignment="1">
      <alignment horizontal="center" vertical="center" wrapText="1"/>
    </xf>
    <xf numFmtId="0" fontId="14" fillId="0" borderId="7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26" fillId="0" borderId="79" xfId="0" applyFont="1" applyFill="1" applyBorder="1" applyAlignment="1">
      <alignment horizontal="center" vertical="center" wrapText="1"/>
    </xf>
    <xf numFmtId="0" fontId="31" fillId="36" borderId="31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left" vertical="center" wrapText="1"/>
    </xf>
    <xf numFmtId="0" fontId="34" fillId="0" borderId="58" xfId="0" applyFont="1" applyFill="1" applyBorder="1" applyAlignment="1">
      <alignment horizontal="left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horizontal="center" vertical="center" wrapText="1"/>
    </xf>
    <xf numFmtId="0" fontId="0" fillId="36" borderId="17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36" borderId="14" xfId="0" applyFont="1" applyFill="1" applyBorder="1" applyAlignment="1">
      <alignment horizontal="center" vertical="center" wrapText="1"/>
    </xf>
    <xf numFmtId="0" fontId="31" fillId="36" borderId="17" xfId="0" applyFont="1" applyFill="1" applyBorder="1" applyAlignment="1">
      <alignment horizontal="center" vertical="center" wrapText="1"/>
    </xf>
    <xf numFmtId="0" fontId="31" fillId="36" borderId="18" xfId="0" applyFont="1" applyFill="1" applyBorder="1" applyAlignment="1">
      <alignment horizontal="center" vertical="center" wrapText="1"/>
    </xf>
    <xf numFmtId="0" fontId="31" fillId="33" borderId="18" xfId="0" applyFont="1" applyFill="1" applyBorder="1" applyAlignment="1">
      <alignment horizontal="center" vertical="center" wrapText="1"/>
    </xf>
    <xf numFmtId="0" fontId="0" fillId="36" borderId="76" xfId="0" applyFont="1" applyFill="1" applyBorder="1" applyAlignment="1">
      <alignment horizontal="center" vertical="center" wrapText="1"/>
    </xf>
    <xf numFmtId="0" fontId="0" fillId="36" borderId="75" xfId="0" applyFont="1" applyFill="1" applyBorder="1" applyAlignment="1">
      <alignment horizontal="center" vertical="center" wrapText="1"/>
    </xf>
    <xf numFmtId="0" fontId="0" fillId="36" borderId="8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31" fillId="0" borderId="62" xfId="0" applyFont="1" applyFill="1" applyBorder="1" applyAlignment="1">
      <alignment horizontal="center" vertical="center" wrapText="1"/>
    </xf>
    <xf numFmtId="0" fontId="31" fillId="36" borderId="79" xfId="0" applyFont="1" applyFill="1" applyBorder="1" applyAlignment="1">
      <alignment horizontal="center" vertical="center" wrapText="1"/>
    </xf>
    <xf numFmtId="0" fontId="34" fillId="0" borderId="74" xfId="0" applyFont="1" applyFill="1" applyBorder="1" applyAlignment="1">
      <alignment horizontal="left" vertical="center" wrapText="1"/>
    </xf>
    <xf numFmtId="0" fontId="31" fillId="0" borderId="76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36" borderId="15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58" xfId="0" applyFont="1" applyFill="1" applyBorder="1" applyAlignment="1">
      <alignment horizontal="left" vertical="center" wrapText="1"/>
    </xf>
    <xf numFmtId="0" fontId="12" fillId="33" borderId="45" xfId="0" applyFont="1" applyFill="1" applyBorder="1" applyAlignment="1">
      <alignment horizontal="center" vertical="center" wrapText="1"/>
    </xf>
    <xf numFmtId="0" fontId="8" fillId="36" borderId="76" xfId="0" applyFont="1" applyFill="1" applyBorder="1" applyAlignment="1">
      <alignment horizontal="center" vertical="center" wrapText="1"/>
    </xf>
    <xf numFmtId="0" fontId="14" fillId="36" borderId="14" xfId="0" applyFont="1" applyFill="1" applyBorder="1" applyAlignment="1">
      <alignment horizontal="center" vertical="center" wrapText="1"/>
    </xf>
    <xf numFmtId="0" fontId="14" fillId="36" borderId="18" xfId="0" applyFont="1" applyFill="1" applyBorder="1" applyAlignment="1">
      <alignment horizontal="center" vertical="center" wrapText="1"/>
    </xf>
    <xf numFmtId="0" fontId="14" fillId="36" borderId="76" xfId="0" applyFont="1" applyFill="1" applyBorder="1" applyAlignment="1">
      <alignment horizontal="center" vertical="center" wrapText="1"/>
    </xf>
    <xf numFmtId="0" fontId="14" fillId="36" borderId="75" xfId="0" applyFont="1" applyFill="1" applyBorder="1" applyAlignment="1">
      <alignment horizontal="center" vertical="center" wrapText="1"/>
    </xf>
    <xf numFmtId="0" fontId="14" fillId="36" borderId="80" xfId="0" applyFont="1" applyFill="1" applyBorder="1" applyAlignment="1">
      <alignment horizontal="center" vertical="center" wrapText="1"/>
    </xf>
    <xf numFmtId="0" fontId="31" fillId="36" borderId="75" xfId="0" applyFont="1" applyFill="1" applyBorder="1" applyAlignment="1">
      <alignment horizontal="center" vertical="center" wrapText="1"/>
    </xf>
    <xf numFmtId="0" fontId="31" fillId="36" borderId="80" xfId="0" applyFont="1" applyFill="1" applyBorder="1" applyAlignment="1">
      <alignment horizontal="center" vertical="center" wrapText="1"/>
    </xf>
    <xf numFmtId="0" fontId="31" fillId="36" borderId="76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4" fillId="0" borderId="78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1" fillId="36" borderId="8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horizontal="left" vertical="center" wrapText="1"/>
    </xf>
    <xf numFmtId="1" fontId="8" fillId="0" borderId="36" xfId="0" applyNumberFormat="1" applyFont="1" applyFill="1" applyBorder="1" applyAlignment="1">
      <alignment horizontal="center" vertical="center" wrapText="1"/>
    </xf>
    <xf numFmtId="1" fontId="8" fillId="0" borderId="33" xfId="0" applyNumberFormat="1" applyFont="1" applyFill="1" applyBorder="1" applyAlignment="1">
      <alignment horizontal="center" vertical="center" wrapText="1"/>
    </xf>
    <xf numFmtId="1" fontId="8" fillId="0" borderId="56" xfId="0" applyNumberFormat="1" applyFont="1" applyFill="1" applyBorder="1" applyAlignment="1">
      <alignment horizontal="center" vertical="center" wrapText="1"/>
    </xf>
    <xf numFmtId="0" fontId="11" fillId="36" borderId="62" xfId="0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23" xfId="0" applyFont="1" applyFill="1" applyBorder="1" applyAlignment="1">
      <alignment horizontal="left" vertical="center" wrapText="1"/>
    </xf>
    <xf numFmtId="0" fontId="38" fillId="0" borderId="58" xfId="0" applyFont="1" applyFill="1" applyBorder="1" applyAlignment="1">
      <alignment horizontal="left" vertical="center" wrapText="1"/>
    </xf>
    <xf numFmtId="0" fontId="43" fillId="0" borderId="58" xfId="0" applyFont="1" applyFill="1" applyBorder="1" applyAlignment="1">
      <alignment horizontal="left" vertical="center" wrapText="1"/>
    </xf>
    <xf numFmtId="0" fontId="11" fillId="36" borderId="61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left" vertical="center" wrapText="1"/>
    </xf>
    <xf numFmtId="0" fontId="12" fillId="0" borderId="56" xfId="0" applyFont="1" applyFill="1" applyBorder="1" applyAlignment="1">
      <alignment horizontal="left" vertical="center" wrapText="1"/>
    </xf>
    <xf numFmtId="0" fontId="11" fillId="36" borderId="14" xfId="0" applyFont="1" applyFill="1" applyBorder="1" applyAlignment="1">
      <alignment horizontal="center" vertical="center"/>
    </xf>
    <xf numFmtId="0" fontId="11" fillId="36" borderId="17" xfId="0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horizontal="center" vertical="center"/>
    </xf>
    <xf numFmtId="0" fontId="0" fillId="36" borderId="59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0" fillId="36" borderId="58" xfId="0" applyFont="1" applyFill="1" applyBorder="1" applyAlignment="1">
      <alignment horizontal="center" vertical="center" wrapText="1"/>
    </xf>
    <xf numFmtId="0" fontId="0" fillId="36" borderId="61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0" fontId="12" fillId="36" borderId="18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44" fillId="0" borderId="33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1" fontId="8" fillId="0" borderId="54" xfId="0" applyNumberFormat="1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center" vertical="center" wrapText="1"/>
    </xf>
    <xf numFmtId="0" fontId="14" fillId="33" borderId="35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58" xfId="0" applyFont="1" applyFill="1" applyBorder="1" applyAlignment="1">
      <alignment horizontal="center" vertical="center" wrapText="1"/>
    </xf>
    <xf numFmtId="0" fontId="0" fillId="33" borderId="59" xfId="0" applyFont="1" applyFill="1" applyBorder="1" applyAlignment="1">
      <alignment horizontal="center" vertical="center" wrapText="1"/>
    </xf>
    <xf numFmtId="0" fontId="0" fillId="33" borderId="60" xfId="0" applyFont="1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 wrapText="1"/>
    </xf>
    <xf numFmtId="0" fontId="0" fillId="33" borderId="56" xfId="0" applyFont="1" applyFill="1" applyBorder="1" applyAlignment="1">
      <alignment horizontal="center" vertical="center" wrapText="1"/>
    </xf>
    <xf numFmtId="0" fontId="0" fillId="33" borderId="76" xfId="0" applyFont="1" applyFill="1" applyBorder="1" applyAlignment="1">
      <alignment horizontal="center" vertical="center" wrapText="1"/>
    </xf>
    <xf numFmtId="0" fontId="0" fillId="33" borderId="75" xfId="0" applyFont="1" applyFill="1" applyBorder="1" applyAlignment="1">
      <alignment horizontal="center" vertical="center" wrapText="1"/>
    </xf>
    <xf numFmtId="0" fontId="0" fillId="33" borderId="80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51" xfId="0" applyFont="1" applyFill="1" applyBorder="1" applyAlignment="1">
      <alignment horizontal="center" vertical="center" wrapText="1"/>
    </xf>
    <xf numFmtId="0" fontId="0" fillId="33" borderId="52" xfId="0" applyFont="1" applyFill="1" applyBorder="1" applyAlignment="1">
      <alignment horizontal="center" vertical="center" wrapText="1"/>
    </xf>
    <xf numFmtId="0" fontId="0" fillId="34" borderId="54" xfId="0" applyFont="1" applyFill="1" applyBorder="1" applyAlignment="1">
      <alignment horizontal="center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0" fillId="34" borderId="56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58" xfId="0" applyFont="1" applyFill="1" applyBorder="1" applyAlignment="1">
      <alignment horizontal="center" vertical="center" wrapText="1"/>
    </xf>
    <xf numFmtId="0" fontId="0" fillId="34" borderId="59" xfId="0" applyFont="1" applyFill="1" applyBorder="1" applyAlignment="1">
      <alignment horizontal="center" vertical="center" wrapText="1"/>
    </xf>
    <xf numFmtId="0" fontId="0" fillId="34" borderId="60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0" fillId="40" borderId="67" xfId="0" applyFont="1" applyFill="1" applyBorder="1" applyAlignment="1">
      <alignment horizontal="center" vertical="center" wrapText="1"/>
    </xf>
    <xf numFmtId="0" fontId="0" fillId="40" borderId="33" xfId="0" applyFont="1" applyFill="1" applyBorder="1" applyAlignment="1">
      <alignment horizontal="center" vertical="center" wrapText="1"/>
    </xf>
    <xf numFmtId="0" fontId="0" fillId="40" borderId="37" xfId="0" applyFont="1" applyFill="1" applyBorder="1" applyAlignment="1">
      <alignment horizontal="center" vertical="center" wrapText="1"/>
    </xf>
    <xf numFmtId="0" fontId="0" fillId="40" borderId="13" xfId="0" applyFont="1" applyFill="1" applyBorder="1" applyAlignment="1">
      <alignment horizontal="center" vertical="center" wrapText="1"/>
    </xf>
    <xf numFmtId="0" fontId="0" fillId="40" borderId="10" xfId="0" applyFont="1" applyFill="1" applyBorder="1" applyAlignment="1">
      <alignment horizontal="center" vertical="center" wrapText="1"/>
    </xf>
    <xf numFmtId="0" fontId="0" fillId="40" borderId="11" xfId="0" applyFont="1" applyFill="1" applyBorder="1" applyAlignment="1">
      <alignment horizontal="center" vertical="center" wrapText="1"/>
    </xf>
    <xf numFmtId="0" fontId="0" fillId="40" borderId="23" xfId="0" applyFont="1" applyFill="1" applyBorder="1" applyAlignment="1">
      <alignment horizontal="center" vertical="center" wrapText="1"/>
    </xf>
    <xf numFmtId="0" fontId="0" fillId="40" borderId="24" xfId="0" applyFont="1" applyFill="1" applyBorder="1" applyAlignment="1">
      <alignment horizontal="center" vertical="center" wrapText="1"/>
    </xf>
    <xf numFmtId="0" fontId="0" fillId="40" borderId="27" xfId="0" applyFont="1" applyFill="1" applyBorder="1" applyAlignment="1">
      <alignment horizontal="center" vertical="center" wrapText="1"/>
    </xf>
    <xf numFmtId="0" fontId="0" fillId="40" borderId="58" xfId="0" applyFont="1" applyFill="1" applyBorder="1" applyAlignment="1">
      <alignment horizontal="center" vertical="center" wrapText="1"/>
    </xf>
    <xf numFmtId="0" fontId="0" fillId="40" borderId="59" xfId="0" applyFont="1" applyFill="1" applyBorder="1" applyAlignment="1">
      <alignment horizontal="center" vertical="center" wrapText="1"/>
    </xf>
    <xf numFmtId="0" fontId="0" fillId="40" borderId="60" xfId="0" applyFont="1" applyFill="1" applyBorder="1" applyAlignment="1">
      <alignment horizontal="center" vertical="center" wrapText="1"/>
    </xf>
    <xf numFmtId="0" fontId="0" fillId="40" borderId="54" xfId="0" applyFont="1" applyFill="1" applyBorder="1" applyAlignment="1">
      <alignment horizontal="center" vertical="center" wrapText="1"/>
    </xf>
    <xf numFmtId="0" fontId="0" fillId="40" borderId="56" xfId="0" applyFont="1" applyFill="1" applyBorder="1" applyAlignment="1">
      <alignment horizontal="center" vertical="center" wrapText="1"/>
    </xf>
    <xf numFmtId="0" fontId="0" fillId="41" borderId="54" xfId="0" applyFont="1" applyFill="1" applyBorder="1" applyAlignment="1">
      <alignment horizontal="center" vertical="center" wrapText="1"/>
    </xf>
    <xf numFmtId="0" fontId="0" fillId="41" borderId="33" xfId="0" applyFont="1" applyFill="1" applyBorder="1" applyAlignment="1">
      <alignment horizontal="center" vertical="center" wrapText="1"/>
    </xf>
    <xf numFmtId="0" fontId="0" fillId="41" borderId="56" xfId="0" applyFont="1" applyFill="1" applyBorder="1" applyAlignment="1">
      <alignment horizontal="center" vertical="center" wrapText="1"/>
    </xf>
    <xf numFmtId="0" fontId="0" fillId="41" borderId="59" xfId="0" applyFont="1" applyFill="1" applyBorder="1" applyAlignment="1">
      <alignment horizontal="center" vertical="center" wrapText="1"/>
    </xf>
    <xf numFmtId="0" fontId="0" fillId="41" borderId="60" xfId="0" applyFont="1" applyFill="1" applyBorder="1" applyAlignment="1">
      <alignment horizontal="center" vertical="center" wrapText="1"/>
    </xf>
    <xf numFmtId="0" fontId="0" fillId="36" borderId="31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53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6" xfId="0" applyFill="1" applyBorder="1" applyAlignment="1" quotePrefix="1">
      <alignment horizontal="center" vertical="center" wrapText="1"/>
    </xf>
    <xf numFmtId="0" fontId="0" fillId="40" borderId="22" xfId="0" applyFont="1" applyFill="1" applyBorder="1" applyAlignment="1">
      <alignment horizontal="center" vertical="center" wrapText="1"/>
    </xf>
    <xf numFmtId="0" fontId="0" fillId="40" borderId="20" xfId="0" applyFont="1" applyFill="1" applyBorder="1" applyAlignment="1">
      <alignment horizontal="center" vertical="center" wrapText="1"/>
    </xf>
    <xf numFmtId="0" fontId="0" fillId="40" borderId="43" xfId="0" applyFont="1" applyFill="1" applyBorder="1" applyAlignment="1">
      <alignment horizontal="center" vertical="center" wrapText="1"/>
    </xf>
    <xf numFmtId="0" fontId="5" fillId="40" borderId="36" xfId="0" applyFont="1" applyFill="1" applyBorder="1" applyAlignment="1">
      <alignment horizontal="center" vertical="center" wrapText="1"/>
    </xf>
    <xf numFmtId="0" fontId="5" fillId="40" borderId="20" xfId="0" applyFont="1" applyFill="1" applyBorder="1" applyAlignment="1">
      <alignment horizontal="center" vertical="center" wrapText="1"/>
    </xf>
    <xf numFmtId="0" fontId="0" fillId="40" borderId="32" xfId="0" applyFill="1" applyBorder="1" applyAlignment="1" quotePrefix="1">
      <alignment horizontal="center" vertical="center" wrapText="1"/>
    </xf>
    <xf numFmtId="0" fontId="5" fillId="40" borderId="35" xfId="0" applyFont="1" applyFill="1" applyBorder="1" applyAlignment="1">
      <alignment horizontal="center" vertical="center" wrapText="1"/>
    </xf>
    <xf numFmtId="0" fontId="0" fillId="41" borderId="32" xfId="0" applyFill="1" applyBorder="1" applyAlignment="1" quotePrefix="1">
      <alignment horizontal="center" vertical="center" wrapText="1"/>
    </xf>
    <xf numFmtId="0" fontId="14" fillId="41" borderId="55" xfId="0" applyFont="1" applyFill="1" applyBorder="1" applyAlignment="1">
      <alignment horizontal="center" vertical="center" wrapText="1"/>
    </xf>
    <xf numFmtId="0" fontId="14" fillId="41" borderId="28" xfId="0" applyFont="1" applyFill="1" applyBorder="1" applyAlignment="1">
      <alignment horizontal="center" vertical="center" wrapText="1"/>
    </xf>
    <xf numFmtId="0" fontId="0" fillId="41" borderId="23" xfId="0" applyFont="1" applyFill="1" applyBorder="1" applyAlignment="1">
      <alignment horizontal="center" vertical="center" wrapText="1"/>
    </xf>
    <xf numFmtId="0" fontId="0" fillId="41" borderId="24" xfId="0" applyFont="1" applyFill="1" applyBorder="1" applyAlignment="1">
      <alignment horizontal="center" vertical="center" wrapText="1"/>
    </xf>
    <xf numFmtId="0" fontId="0" fillId="41" borderId="27" xfId="0" applyFont="1" applyFill="1" applyBorder="1" applyAlignment="1">
      <alignment horizontal="center" vertical="center" wrapText="1"/>
    </xf>
    <xf numFmtId="0" fontId="14" fillId="41" borderId="24" xfId="0" applyFont="1" applyFill="1" applyBorder="1" applyAlignment="1">
      <alignment horizontal="center" vertical="center" wrapText="1"/>
    </xf>
    <xf numFmtId="0" fontId="14" fillId="41" borderId="27" xfId="0" applyFont="1" applyFill="1" applyBorder="1" applyAlignment="1">
      <alignment horizontal="center" vertical="center" wrapText="1"/>
    </xf>
    <xf numFmtId="0" fontId="5" fillId="41" borderId="33" xfId="0" applyFont="1" applyFill="1" applyBorder="1" applyAlignment="1">
      <alignment horizontal="center" vertical="center" wrapText="1"/>
    </xf>
    <xf numFmtId="0" fontId="5" fillId="41" borderId="56" xfId="0" applyFont="1" applyFill="1" applyBorder="1" applyAlignment="1">
      <alignment horizontal="center" vertical="center" wrapText="1"/>
    </xf>
    <xf numFmtId="0" fontId="5" fillId="41" borderId="59" xfId="0" applyFont="1" applyFill="1" applyBorder="1" applyAlignment="1">
      <alignment horizontal="center" vertical="center" wrapText="1"/>
    </xf>
    <xf numFmtId="0" fontId="5" fillId="41" borderId="60" xfId="0" applyFont="1" applyFill="1" applyBorder="1" applyAlignment="1">
      <alignment horizontal="center" vertical="center" wrapText="1"/>
    </xf>
    <xf numFmtId="0" fontId="5" fillId="41" borderId="54" xfId="0" applyFont="1" applyFill="1" applyBorder="1" applyAlignment="1">
      <alignment horizontal="center" vertical="center" wrapText="1"/>
    </xf>
    <xf numFmtId="0" fontId="5" fillId="41" borderId="58" xfId="0" applyFont="1" applyFill="1" applyBorder="1" applyAlignment="1">
      <alignment horizontal="center" vertical="center" wrapText="1"/>
    </xf>
    <xf numFmtId="0" fontId="0" fillId="41" borderId="31" xfId="0" applyFont="1" applyFill="1" applyBorder="1" applyAlignment="1">
      <alignment horizontal="center" vertical="center" wrapText="1"/>
    </xf>
    <xf numFmtId="0" fontId="0" fillId="41" borderId="40" xfId="0" applyFont="1" applyFill="1" applyBorder="1" applyAlignment="1">
      <alignment horizontal="center" vertical="center" wrapText="1"/>
    </xf>
    <xf numFmtId="0" fontId="0" fillId="41" borderId="55" xfId="0" applyFill="1" applyBorder="1" applyAlignment="1" quotePrefix="1">
      <alignment horizontal="center" vertical="center" wrapText="1"/>
    </xf>
    <xf numFmtId="0" fontId="0" fillId="41" borderId="28" xfId="0" applyFill="1" applyBorder="1" applyAlignment="1" quotePrefix="1">
      <alignment horizontal="center" vertical="center" wrapText="1"/>
    </xf>
    <xf numFmtId="0" fontId="5" fillId="41" borderId="31" xfId="0" applyFont="1" applyFill="1" applyBorder="1" applyAlignment="1">
      <alignment horizontal="center" vertical="center" wrapText="1"/>
    </xf>
    <xf numFmtId="0" fontId="5" fillId="41" borderId="40" xfId="0" applyFont="1" applyFill="1" applyBorder="1" applyAlignment="1">
      <alignment horizontal="center" vertical="center" wrapText="1"/>
    </xf>
    <xf numFmtId="0" fontId="14" fillId="36" borderId="33" xfId="0" applyFont="1" applyFill="1" applyBorder="1" applyAlignment="1">
      <alignment horizontal="center" vertical="center" wrapText="1"/>
    </xf>
    <xf numFmtId="0" fontId="14" fillId="36" borderId="55" xfId="0" applyFont="1" applyFill="1" applyBorder="1" applyAlignment="1">
      <alignment horizontal="center" vertical="center" wrapText="1"/>
    </xf>
    <xf numFmtId="0" fontId="14" fillId="36" borderId="12" xfId="0" applyFont="1" applyFill="1" applyBorder="1" applyAlignment="1">
      <alignment horizontal="center" vertical="center" wrapText="1"/>
    </xf>
    <xf numFmtId="0" fontId="0" fillId="36" borderId="33" xfId="0" applyFont="1" applyFill="1" applyBorder="1" applyAlignment="1">
      <alignment horizontal="center" vertical="center" wrapText="1"/>
    </xf>
    <xf numFmtId="0" fontId="0" fillId="36" borderId="56" xfId="0" applyFont="1" applyFill="1" applyBorder="1" applyAlignment="1">
      <alignment horizontal="center" vertical="center" wrapText="1"/>
    </xf>
    <xf numFmtId="0" fontId="21" fillId="44" borderId="14" xfId="0" applyFont="1" applyFill="1" applyBorder="1" applyAlignment="1">
      <alignment horizontal="center" vertical="center" wrapText="1"/>
    </xf>
    <xf numFmtId="0" fontId="5" fillId="41" borderId="52" xfId="0" applyFont="1" applyFill="1" applyBorder="1" applyAlignment="1">
      <alignment horizontal="center" vertical="center" wrapText="1"/>
    </xf>
    <xf numFmtId="0" fontId="5" fillId="41" borderId="51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41" borderId="38" xfId="0" applyFont="1" applyFill="1" applyBorder="1" applyAlignment="1">
      <alignment horizontal="center" vertical="center" wrapText="1"/>
    </xf>
    <xf numFmtId="0" fontId="5" fillId="41" borderId="44" xfId="0" applyFont="1" applyFill="1" applyBorder="1" applyAlignment="1">
      <alignment horizontal="center" vertical="center" wrapText="1"/>
    </xf>
    <xf numFmtId="0" fontId="5" fillId="41" borderId="39" xfId="0" applyFont="1" applyFill="1" applyBorder="1" applyAlignment="1">
      <alignment horizontal="center" vertical="center" wrapText="1"/>
    </xf>
    <xf numFmtId="0" fontId="5" fillId="41" borderId="28" xfId="0" applyFont="1" applyFill="1" applyBorder="1" applyAlignment="1">
      <alignment horizontal="center" vertical="center" wrapText="1"/>
    </xf>
    <xf numFmtId="1" fontId="20" fillId="36" borderId="14" xfId="0" applyNumberFormat="1" applyFont="1" applyFill="1" applyBorder="1" applyAlignment="1">
      <alignment horizontal="center" vertical="center" wrapText="1"/>
    </xf>
    <xf numFmtId="1" fontId="9" fillId="44" borderId="15" xfId="0" applyNumberFormat="1" applyFont="1" applyFill="1" applyBorder="1" applyAlignment="1">
      <alignment horizontal="center" vertical="center" wrapText="1"/>
    </xf>
    <xf numFmtId="0" fontId="19" fillId="38" borderId="29" xfId="0" applyFont="1" applyFill="1" applyBorder="1" applyAlignment="1">
      <alignment horizontal="center" vertical="center" wrapText="1"/>
    </xf>
    <xf numFmtId="0" fontId="19" fillId="38" borderId="50" xfId="0" applyFont="1" applyFill="1" applyBorder="1" applyAlignment="1">
      <alignment horizontal="center" vertical="center" wrapText="1"/>
    </xf>
    <xf numFmtId="0" fontId="5" fillId="38" borderId="74" xfId="0" applyFont="1" applyFill="1" applyBorder="1" applyAlignment="1">
      <alignment horizontal="center" vertical="center" wrapText="1"/>
    </xf>
    <xf numFmtId="0" fontId="5" fillId="38" borderId="45" xfId="0" applyFont="1" applyFill="1" applyBorder="1" applyAlignment="1">
      <alignment horizontal="center" vertical="center" wrapText="1"/>
    </xf>
    <xf numFmtId="0" fontId="5" fillId="38" borderId="44" xfId="0" applyFont="1" applyFill="1" applyBorder="1" applyAlignment="1">
      <alignment horizontal="center" vertical="center" wrapText="1"/>
    </xf>
    <xf numFmtId="0" fontId="5" fillId="38" borderId="58" xfId="0" applyFont="1" applyFill="1" applyBorder="1" applyAlignment="1">
      <alignment horizontal="center" vertical="center" wrapText="1"/>
    </xf>
    <xf numFmtId="0" fontId="5" fillId="38" borderId="28" xfId="0" applyFont="1" applyFill="1" applyBorder="1" applyAlignment="1">
      <alignment horizontal="center" vertical="center" wrapText="1"/>
    </xf>
    <xf numFmtId="0" fontId="5" fillId="38" borderId="60" xfId="0" applyFont="1" applyFill="1" applyBorder="1" applyAlignment="1">
      <alignment horizontal="center" vertical="center" wrapText="1"/>
    </xf>
    <xf numFmtId="0" fontId="5" fillId="34" borderId="51" xfId="0" applyFont="1" applyFill="1" applyBorder="1" applyAlignment="1">
      <alignment horizontal="center" vertical="center" wrapText="1"/>
    </xf>
    <xf numFmtId="1" fontId="5" fillId="33" borderId="56" xfId="0" applyNumberFormat="1" applyFont="1" applyFill="1" applyBorder="1" applyAlignment="1">
      <alignment horizontal="center" vertical="center" wrapText="1"/>
    </xf>
    <xf numFmtId="1" fontId="5" fillId="33" borderId="59" xfId="0" applyNumberFormat="1" applyFont="1" applyFill="1" applyBorder="1" applyAlignment="1">
      <alignment horizontal="center" vertical="center" wrapText="1"/>
    </xf>
    <xf numFmtId="1" fontId="5" fillId="33" borderId="60" xfId="0" applyNumberFormat="1" applyFont="1" applyFill="1" applyBorder="1" applyAlignment="1">
      <alignment horizontal="center" vertical="center" wrapText="1"/>
    </xf>
    <xf numFmtId="1" fontId="5" fillId="40" borderId="15" xfId="0" applyNumberFormat="1" applyFont="1" applyFill="1" applyBorder="1" applyAlignment="1">
      <alignment horizontal="center" vertical="center" wrapText="1"/>
    </xf>
    <xf numFmtId="1" fontId="11" fillId="40" borderId="17" xfId="0" applyNumberFormat="1" applyFont="1" applyFill="1" applyBorder="1" applyAlignment="1">
      <alignment horizontal="center" vertical="center" wrapText="1"/>
    </xf>
    <xf numFmtId="1" fontId="5" fillId="40" borderId="18" xfId="0" applyNumberFormat="1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1" fontId="5" fillId="40" borderId="49" xfId="0" applyNumberFormat="1" applyFont="1" applyFill="1" applyBorder="1" applyAlignment="1">
      <alignment horizontal="center" vertical="center" wrapText="1"/>
    </xf>
    <xf numFmtId="1" fontId="5" fillId="33" borderId="34" xfId="0" applyNumberFormat="1" applyFont="1" applyFill="1" applyBorder="1" applyAlignment="1">
      <alignment horizontal="center" vertical="center" wrapText="1"/>
    </xf>
    <xf numFmtId="1" fontId="5" fillId="33" borderId="35" xfId="0" applyNumberFormat="1" applyFont="1" applyFill="1" applyBorder="1" applyAlignment="1">
      <alignment horizontal="center" vertical="center" wrapText="1"/>
    </xf>
    <xf numFmtId="1" fontId="5" fillId="33" borderId="36" xfId="0" applyNumberFormat="1" applyFont="1" applyFill="1" applyBorder="1" applyAlignment="1">
      <alignment horizontal="center" vertical="center" wrapText="1"/>
    </xf>
    <xf numFmtId="1" fontId="5" fillId="33" borderId="24" xfId="0" applyNumberFormat="1" applyFont="1" applyFill="1" applyBorder="1" applyAlignment="1">
      <alignment horizontal="center" vertical="center" wrapText="1"/>
    </xf>
    <xf numFmtId="1" fontId="5" fillId="33" borderId="27" xfId="0" applyNumberFormat="1" applyFont="1" applyFill="1" applyBorder="1" applyAlignment="1">
      <alignment horizontal="center" vertical="center" wrapText="1"/>
    </xf>
    <xf numFmtId="1" fontId="5" fillId="33" borderId="23" xfId="0" applyNumberFormat="1" applyFont="1" applyFill="1" applyBorder="1" applyAlignment="1">
      <alignment horizontal="center" vertical="center" wrapText="1"/>
    </xf>
    <xf numFmtId="1" fontId="5" fillId="33" borderId="58" xfId="0" applyNumberFormat="1" applyFont="1" applyFill="1" applyBorder="1" applyAlignment="1">
      <alignment horizontal="center" vertical="center" wrapText="1"/>
    </xf>
    <xf numFmtId="1" fontId="0" fillId="33" borderId="15" xfId="0" applyNumberFormat="1" applyFont="1" applyFill="1" applyBorder="1" applyAlignment="1">
      <alignment horizontal="center" vertical="center" wrapText="1"/>
    </xf>
    <xf numFmtId="1" fontId="5" fillId="34" borderId="56" xfId="0" applyNumberFormat="1" applyFont="1" applyFill="1" applyBorder="1" applyAlignment="1">
      <alignment horizontal="center" vertical="center" wrapText="1"/>
    </xf>
    <xf numFmtId="1" fontId="5" fillId="34" borderId="19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horizontal="center" vertical="center" wrapText="1"/>
    </xf>
    <xf numFmtId="1" fontId="5" fillId="34" borderId="40" xfId="0" applyNumberFormat="1" applyFont="1" applyFill="1" applyBorder="1" applyAlignment="1">
      <alignment horizontal="center" vertical="center" wrapText="1"/>
    </xf>
    <xf numFmtId="1" fontId="5" fillId="34" borderId="59" xfId="0" applyNumberFormat="1" applyFont="1" applyFill="1" applyBorder="1" applyAlignment="1">
      <alignment horizontal="center" vertical="center" wrapText="1"/>
    </xf>
    <xf numFmtId="1" fontId="5" fillId="34" borderId="60" xfId="0" applyNumberFormat="1" applyFont="1" applyFill="1" applyBorder="1" applyAlignment="1">
      <alignment horizontal="center" vertical="center" wrapText="1"/>
    </xf>
    <xf numFmtId="0" fontId="5" fillId="34" borderId="52" xfId="0" applyFont="1" applyFill="1" applyBorder="1" applyAlignment="1">
      <alignment horizontal="center" vertical="center" wrapText="1"/>
    </xf>
    <xf numFmtId="1" fontId="5" fillId="40" borderId="33" xfId="0" applyNumberFormat="1" applyFont="1" applyFill="1" applyBorder="1" applyAlignment="1">
      <alignment horizontal="center" vertical="center" wrapText="1"/>
    </xf>
    <xf numFmtId="1" fontId="5" fillId="40" borderId="56" xfId="0" applyNumberFormat="1" applyFont="1" applyFill="1" applyBorder="1" applyAlignment="1">
      <alignment horizontal="center" vertical="center" wrapText="1"/>
    </xf>
    <xf numFmtId="1" fontId="5" fillId="40" borderId="10" xfId="0" applyNumberFormat="1" applyFont="1" applyFill="1" applyBorder="1" applyAlignment="1">
      <alignment horizontal="center" vertical="center" wrapText="1"/>
    </xf>
    <xf numFmtId="1" fontId="5" fillId="40" borderId="11" xfId="0" applyNumberFormat="1" applyFont="1" applyFill="1" applyBorder="1" applyAlignment="1">
      <alignment horizontal="center" vertical="center" wrapText="1"/>
    </xf>
    <xf numFmtId="1" fontId="5" fillId="40" borderId="59" xfId="0" applyNumberFormat="1" applyFont="1" applyFill="1" applyBorder="1" applyAlignment="1">
      <alignment horizontal="center" vertical="center" wrapText="1"/>
    </xf>
    <xf numFmtId="1" fontId="5" fillId="40" borderId="60" xfId="0" applyNumberFormat="1" applyFont="1" applyFill="1" applyBorder="1" applyAlignment="1">
      <alignment horizontal="center" vertical="center" wrapText="1"/>
    </xf>
    <xf numFmtId="1" fontId="5" fillId="40" borderId="54" xfId="0" applyNumberFormat="1" applyFont="1" applyFill="1" applyBorder="1" applyAlignment="1">
      <alignment horizontal="center" vertical="center" wrapText="1"/>
    </xf>
    <xf numFmtId="1" fontId="5" fillId="40" borderId="13" xfId="0" applyNumberFormat="1" applyFont="1" applyFill="1" applyBorder="1" applyAlignment="1">
      <alignment horizontal="center" vertical="center" wrapText="1"/>
    </xf>
    <xf numFmtId="1" fontId="5" fillId="40" borderId="58" xfId="0" applyNumberFormat="1" applyFont="1" applyFill="1" applyBorder="1" applyAlignment="1">
      <alignment horizontal="center" vertical="center" wrapText="1"/>
    </xf>
    <xf numFmtId="0" fontId="5" fillId="36" borderId="31" xfId="0" applyFont="1" applyFill="1" applyBorder="1" applyAlignment="1">
      <alignment horizontal="center" vertical="center" wrapText="1"/>
    </xf>
    <xf numFmtId="0" fontId="5" fillId="36" borderId="56" xfId="0" applyFont="1" applyFill="1" applyBorder="1" applyAlignment="1">
      <alignment horizontal="center" vertical="center" wrapText="1"/>
    </xf>
    <xf numFmtId="1" fontId="5" fillId="36" borderId="10" xfId="0" applyNumberFormat="1" applyFont="1" applyFill="1" applyBorder="1" applyAlignment="1">
      <alignment horizontal="center" vertical="center" wrapText="1"/>
    </xf>
    <xf numFmtId="1" fontId="5" fillId="36" borderId="11" xfId="0" applyNumberFormat="1" applyFont="1" applyFill="1" applyBorder="1" applyAlignment="1">
      <alignment horizontal="center" vertical="center" wrapText="1"/>
    </xf>
    <xf numFmtId="0" fontId="5" fillId="38" borderId="18" xfId="0" applyFont="1" applyFill="1" applyBorder="1" applyAlignment="1">
      <alignment horizontal="center" vertical="center" wrapText="1"/>
    </xf>
    <xf numFmtId="1" fontId="5" fillId="38" borderId="17" xfId="0" applyNumberFormat="1" applyFont="1" applyFill="1" applyBorder="1" applyAlignment="1">
      <alignment horizontal="center" vertical="center" wrapText="1"/>
    </xf>
    <xf numFmtId="1" fontId="5" fillId="38" borderId="18" xfId="0" applyNumberFormat="1" applyFont="1" applyFill="1" applyBorder="1" applyAlignment="1">
      <alignment horizontal="center" vertical="center" wrapText="1"/>
    </xf>
    <xf numFmtId="1" fontId="5" fillId="38" borderId="14" xfId="0" applyNumberFormat="1" applyFont="1" applyFill="1" applyBorder="1" applyAlignment="1">
      <alignment horizontal="center" vertical="center" wrapText="1"/>
    </xf>
    <xf numFmtId="1" fontId="5" fillId="36" borderId="54" xfId="0" applyNumberFormat="1" applyFont="1" applyFill="1" applyBorder="1" applyAlignment="1">
      <alignment horizontal="center" vertical="center" wrapText="1"/>
    </xf>
    <xf numFmtId="1" fontId="5" fillId="36" borderId="33" xfId="0" applyNumberFormat="1" applyFont="1" applyFill="1" applyBorder="1" applyAlignment="1">
      <alignment horizontal="center" vertical="center" wrapText="1"/>
    </xf>
    <xf numFmtId="1" fontId="5" fillId="36" borderId="56" xfId="0" applyNumberFormat="1" applyFont="1" applyFill="1" applyBorder="1" applyAlignment="1">
      <alignment horizontal="center" vertical="center" wrapText="1"/>
    </xf>
    <xf numFmtId="0" fontId="5" fillId="36" borderId="54" xfId="0" applyFont="1" applyFill="1" applyBorder="1" applyAlignment="1">
      <alignment horizontal="center" vertical="center" wrapText="1"/>
    </xf>
    <xf numFmtId="0" fontId="5" fillId="36" borderId="55" xfId="0" applyFont="1" applyFill="1" applyBorder="1" applyAlignment="1">
      <alignment horizontal="center" vertical="center" wrapText="1"/>
    </xf>
    <xf numFmtId="1" fontId="21" fillId="44" borderId="14" xfId="0" applyNumberFormat="1" applyFont="1" applyFill="1" applyBorder="1" applyAlignment="1">
      <alignment horizontal="center" vertical="center" wrapText="1"/>
    </xf>
    <xf numFmtId="1" fontId="8" fillId="33" borderId="19" xfId="0" applyNumberFormat="1" applyFont="1" applyFill="1" applyBorder="1" applyAlignment="1">
      <alignment horizontal="center" vertical="center" wrapText="1"/>
    </xf>
    <xf numFmtId="1" fontId="8" fillId="39" borderId="34" xfId="0" applyNumberFormat="1" applyFont="1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center" vertical="center" wrapText="1"/>
    </xf>
    <xf numFmtId="0" fontId="31" fillId="0" borderId="49" xfId="0" applyFont="1" applyFill="1" applyBorder="1" applyAlignment="1">
      <alignment horizontal="center" vertical="center" wrapText="1"/>
    </xf>
    <xf numFmtId="0" fontId="14" fillId="36" borderId="24" xfId="0" applyFont="1" applyFill="1" applyBorder="1" applyAlignment="1">
      <alignment horizontal="center" vertical="center" wrapText="1"/>
    </xf>
    <xf numFmtId="0" fontId="14" fillId="36" borderId="25" xfId="0" applyFont="1" applyFill="1" applyBorder="1" applyAlignment="1">
      <alignment horizontal="center" vertical="center" wrapText="1"/>
    </xf>
    <xf numFmtId="0" fontId="21" fillId="44" borderId="49" xfId="0" applyFont="1" applyFill="1" applyBorder="1" applyAlignment="1">
      <alignment horizontal="center" vertical="center" wrapText="1"/>
    </xf>
    <xf numFmtId="0" fontId="14" fillId="38" borderId="31" xfId="0" applyFont="1" applyFill="1" applyBorder="1" applyAlignment="1">
      <alignment horizontal="center" vertical="center" wrapText="1"/>
    </xf>
    <xf numFmtId="0" fontId="14" fillId="38" borderId="33" xfId="0" applyFont="1" applyFill="1" applyBorder="1" applyAlignment="1">
      <alignment horizontal="center" vertical="center" wrapText="1"/>
    </xf>
    <xf numFmtId="0" fontId="14" fillId="38" borderId="56" xfId="0" applyFont="1" applyFill="1" applyBorder="1" applyAlignment="1">
      <alignment horizontal="center" vertical="center" wrapText="1"/>
    </xf>
    <xf numFmtId="0" fontId="14" fillId="38" borderId="40" xfId="0" applyFont="1" applyFill="1" applyBorder="1" applyAlignment="1">
      <alignment horizontal="center" vertical="center" wrapText="1"/>
    </xf>
    <xf numFmtId="0" fontId="14" fillId="38" borderId="59" xfId="0" applyFont="1" applyFill="1" applyBorder="1" applyAlignment="1">
      <alignment horizontal="center" vertical="center" wrapText="1"/>
    </xf>
    <xf numFmtId="0" fontId="14" fillId="38" borderId="60" xfId="0" applyFont="1" applyFill="1" applyBorder="1" applyAlignment="1">
      <alignment horizontal="center" vertical="center" wrapText="1"/>
    </xf>
    <xf numFmtId="0" fontId="19" fillId="38" borderId="59" xfId="0" applyFont="1" applyFill="1" applyBorder="1" applyAlignment="1">
      <alignment horizontal="center" vertical="center" wrapText="1"/>
    </xf>
    <xf numFmtId="1" fontId="9" fillId="0" borderId="76" xfId="0" applyNumberFormat="1" applyFont="1" applyFill="1" applyBorder="1" applyAlignment="1">
      <alignment horizontal="center" vertical="center" wrapText="1"/>
    </xf>
    <xf numFmtId="1" fontId="11" fillId="33" borderId="15" xfId="0" applyNumberFormat="1" applyFont="1" applyFill="1" applyBorder="1" applyAlignment="1">
      <alignment horizontal="center" vertical="center" wrapText="1"/>
    </xf>
    <xf numFmtId="1" fontId="11" fillId="40" borderId="15" xfId="0" applyNumberFormat="1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9" fillId="44" borderId="14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14" fillId="38" borderId="75" xfId="0" applyFont="1" applyFill="1" applyBorder="1" applyAlignment="1">
      <alignment horizontal="center" vertical="center" wrapText="1"/>
    </xf>
    <xf numFmtId="0" fontId="14" fillId="38" borderId="80" xfId="0" applyFont="1" applyFill="1" applyBorder="1" applyAlignment="1">
      <alignment horizontal="center" vertical="center" wrapText="1"/>
    </xf>
    <xf numFmtId="1" fontId="16" fillId="33" borderId="31" xfId="0" applyNumberFormat="1" applyFont="1" applyFill="1" applyBorder="1" applyAlignment="1">
      <alignment horizontal="center" vertical="center" wrapText="1"/>
    </xf>
    <xf numFmtId="0" fontId="5" fillId="41" borderId="55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41" fillId="40" borderId="10" xfId="0" applyFont="1" applyFill="1" applyBorder="1" applyAlignment="1">
      <alignment horizontal="center" vertical="center" wrapText="1"/>
    </xf>
    <xf numFmtId="1" fontId="41" fillId="36" borderId="10" xfId="0" applyNumberFormat="1" applyFont="1" applyFill="1" applyBorder="1" applyAlignment="1">
      <alignment horizontal="center" vertical="center" wrapText="1"/>
    </xf>
    <xf numFmtId="0" fontId="16" fillId="33" borderId="33" xfId="0" applyFont="1" applyFill="1" applyBorder="1" applyAlignment="1">
      <alignment horizontal="center" vertical="center" wrapText="1"/>
    </xf>
    <xf numFmtId="0" fontId="16" fillId="33" borderId="56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59" xfId="0" applyFont="1" applyFill="1" applyBorder="1" applyAlignment="1">
      <alignment horizontal="center" vertical="center" wrapText="1"/>
    </xf>
    <xf numFmtId="0" fontId="16" fillId="33" borderId="60" xfId="0" applyFont="1" applyFill="1" applyBorder="1" applyAlignment="1">
      <alignment horizontal="center" vertical="center" wrapText="1"/>
    </xf>
    <xf numFmtId="0" fontId="16" fillId="34" borderId="33" xfId="0" applyFont="1" applyFill="1" applyBorder="1" applyAlignment="1">
      <alignment horizontal="center" vertical="center" wrapText="1"/>
    </xf>
    <xf numFmtId="0" fontId="16" fillId="34" borderId="56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59" xfId="0" applyFont="1" applyFill="1" applyBorder="1" applyAlignment="1">
      <alignment horizontal="center" vertical="center" wrapText="1"/>
    </xf>
    <xf numFmtId="0" fontId="16" fillId="34" borderId="60" xfId="0" applyFont="1" applyFill="1" applyBorder="1" applyAlignment="1">
      <alignment horizontal="center" vertical="center" wrapText="1"/>
    </xf>
    <xf numFmtId="0" fontId="41" fillId="40" borderId="33" xfId="0" applyFont="1" applyFill="1" applyBorder="1" applyAlignment="1">
      <alignment horizontal="center" vertical="center" wrapText="1"/>
    </xf>
    <xf numFmtId="0" fontId="41" fillId="40" borderId="56" xfId="0" applyFont="1" applyFill="1" applyBorder="1" applyAlignment="1">
      <alignment horizontal="center" vertical="center" wrapText="1"/>
    </xf>
    <xf numFmtId="0" fontId="41" fillId="40" borderId="11" xfId="0" applyFont="1" applyFill="1" applyBorder="1" applyAlignment="1">
      <alignment horizontal="center" vertical="center" wrapText="1"/>
    </xf>
    <xf numFmtId="0" fontId="41" fillId="40" borderId="59" xfId="0" applyFont="1" applyFill="1" applyBorder="1" applyAlignment="1">
      <alignment horizontal="center" vertical="center" wrapText="1"/>
    </xf>
    <xf numFmtId="0" fontId="41" fillId="40" borderId="60" xfId="0" applyFont="1" applyFill="1" applyBorder="1" applyAlignment="1">
      <alignment horizontal="center" vertical="center" wrapText="1"/>
    </xf>
    <xf numFmtId="0" fontId="41" fillId="41" borderId="33" xfId="0" applyFont="1" applyFill="1" applyBorder="1" applyAlignment="1">
      <alignment horizontal="center" vertical="center" wrapText="1"/>
    </xf>
    <xf numFmtId="0" fontId="41" fillId="41" borderId="56" xfId="0" applyFont="1" applyFill="1" applyBorder="1" applyAlignment="1">
      <alignment horizontal="center" vertical="center" wrapText="1"/>
    </xf>
    <xf numFmtId="0" fontId="41" fillId="41" borderId="59" xfId="0" applyFont="1" applyFill="1" applyBorder="1" applyAlignment="1">
      <alignment horizontal="center" vertical="center" wrapText="1"/>
    </xf>
    <xf numFmtId="0" fontId="41" fillId="41" borderId="60" xfId="0" applyFont="1" applyFill="1" applyBorder="1" applyAlignment="1">
      <alignment horizontal="center" vertical="center" wrapText="1"/>
    </xf>
    <xf numFmtId="1" fontId="5" fillId="41" borderId="33" xfId="0" applyNumberFormat="1" applyFont="1" applyFill="1" applyBorder="1" applyAlignment="1">
      <alignment horizontal="center" vertical="center" wrapText="1"/>
    </xf>
    <xf numFmtId="1" fontId="5" fillId="41" borderId="56" xfId="0" applyNumberFormat="1" applyFont="1" applyFill="1" applyBorder="1" applyAlignment="1">
      <alignment horizontal="center" vertical="center" wrapText="1"/>
    </xf>
    <xf numFmtId="1" fontId="5" fillId="41" borderId="40" xfId="0" applyNumberFormat="1" applyFont="1" applyFill="1" applyBorder="1" applyAlignment="1">
      <alignment horizontal="center" vertical="center" wrapText="1"/>
    </xf>
    <xf numFmtId="1" fontId="5" fillId="41" borderId="59" xfId="0" applyNumberFormat="1" applyFont="1" applyFill="1" applyBorder="1" applyAlignment="1">
      <alignment horizontal="center" vertical="center" wrapText="1"/>
    </xf>
    <xf numFmtId="1" fontId="5" fillId="41" borderId="60" xfId="0" applyNumberFormat="1" applyFont="1" applyFill="1" applyBorder="1" applyAlignment="1">
      <alignment horizontal="center" vertical="center" wrapText="1"/>
    </xf>
    <xf numFmtId="1" fontId="41" fillId="36" borderId="33" xfId="0" applyNumberFormat="1" applyFont="1" applyFill="1" applyBorder="1" applyAlignment="1">
      <alignment horizontal="center" vertical="center" wrapText="1"/>
    </xf>
    <xf numFmtId="1" fontId="41" fillId="36" borderId="56" xfId="0" applyNumberFormat="1" applyFont="1" applyFill="1" applyBorder="1" applyAlignment="1">
      <alignment horizontal="center" vertical="center" wrapText="1"/>
    </xf>
    <xf numFmtId="1" fontId="41" fillId="36" borderId="11" xfId="0" applyNumberFormat="1" applyFont="1" applyFill="1" applyBorder="1" applyAlignment="1">
      <alignment horizontal="center" vertical="center" wrapText="1"/>
    </xf>
    <xf numFmtId="1" fontId="41" fillId="36" borderId="59" xfId="0" applyNumberFormat="1" applyFont="1" applyFill="1" applyBorder="1" applyAlignment="1">
      <alignment horizontal="center" vertical="center" wrapText="1"/>
    </xf>
    <xf numFmtId="1" fontId="41" fillId="36" borderId="60" xfId="0" applyNumberFormat="1" applyFont="1" applyFill="1" applyBorder="1" applyAlignment="1">
      <alignment horizontal="center" vertical="center" wrapText="1"/>
    </xf>
    <xf numFmtId="1" fontId="20" fillId="36" borderId="17" xfId="0" applyNumberFormat="1" applyFont="1" applyFill="1" applyBorder="1" applyAlignment="1">
      <alignment horizontal="center" vertical="center" wrapText="1"/>
    </xf>
    <xf numFmtId="1" fontId="20" fillId="36" borderId="18" xfId="0" applyNumberFormat="1" applyFont="1" applyFill="1" applyBorder="1" applyAlignment="1">
      <alignment horizontal="center" vertical="center" wrapText="1"/>
    </xf>
    <xf numFmtId="1" fontId="5" fillId="36" borderId="23" xfId="0" applyNumberFormat="1" applyFont="1" applyFill="1" applyBorder="1" applyAlignment="1">
      <alignment horizontal="center" vertical="center" wrapText="1"/>
    </xf>
    <xf numFmtId="1" fontId="5" fillId="36" borderId="24" xfId="0" applyNumberFormat="1" applyFont="1" applyFill="1" applyBorder="1" applyAlignment="1">
      <alignment horizontal="center" vertical="center" wrapText="1"/>
    </xf>
    <xf numFmtId="1" fontId="5" fillId="36" borderId="27" xfId="0" applyNumberFormat="1" applyFont="1" applyFill="1" applyBorder="1" applyAlignment="1">
      <alignment horizontal="center" vertical="center" wrapText="1"/>
    </xf>
    <xf numFmtId="1" fontId="5" fillId="38" borderId="76" xfId="0" applyNumberFormat="1" applyFont="1" applyFill="1" applyBorder="1" applyAlignment="1">
      <alignment horizontal="center" vertical="center" wrapText="1"/>
    </xf>
    <xf numFmtId="1" fontId="5" fillId="38" borderId="53" xfId="0" applyNumberFormat="1" applyFont="1" applyFill="1" applyBorder="1" applyAlignment="1">
      <alignment horizontal="center" vertical="center" wrapText="1"/>
    </xf>
    <xf numFmtId="1" fontId="5" fillId="36" borderId="49" xfId="0" applyNumberFormat="1" applyFont="1" applyFill="1" applyBorder="1" applyAlignment="1">
      <alignment horizontal="center" vertical="center" wrapText="1"/>
    </xf>
    <xf numFmtId="0" fontId="5" fillId="38" borderId="53" xfId="0" applyFont="1" applyFill="1" applyBorder="1" applyAlignment="1">
      <alignment horizontal="center" vertical="center" wrapText="1"/>
    </xf>
    <xf numFmtId="0" fontId="5" fillId="38" borderId="76" xfId="0" applyFont="1" applyFill="1" applyBorder="1" applyAlignment="1">
      <alignment horizontal="center" vertical="center" wrapText="1"/>
    </xf>
    <xf numFmtId="0" fontId="5" fillId="38" borderId="61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6" borderId="33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1" fontId="20" fillId="38" borderId="14" xfId="0" applyNumberFormat="1" applyFont="1" applyFill="1" applyBorder="1" applyAlignment="1">
      <alignment horizontal="center" vertical="center" wrapText="1"/>
    </xf>
    <xf numFmtId="0" fontId="11" fillId="33" borderId="49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34" borderId="49" xfId="0" applyFont="1" applyFill="1" applyBorder="1" applyAlignment="1">
      <alignment horizontal="center" vertical="center" wrapText="1"/>
    </xf>
    <xf numFmtId="1" fontId="19" fillId="0" borderId="56" xfId="0" applyNumberFormat="1" applyFont="1" applyFill="1" applyBorder="1" applyAlignment="1">
      <alignment horizontal="center" vertical="center" wrapText="1"/>
    </xf>
    <xf numFmtId="1" fontId="19" fillId="0" borderId="35" xfId="0" applyNumberFormat="1" applyFont="1" applyFill="1" applyBorder="1" applyAlignment="1">
      <alignment horizontal="center" vertical="center" wrapText="1"/>
    </xf>
    <xf numFmtId="0" fontId="19" fillId="38" borderId="60" xfId="0" applyFont="1" applyFill="1" applyBorder="1" applyAlignment="1">
      <alignment horizontal="center" vertical="center" wrapText="1"/>
    </xf>
    <xf numFmtId="0" fontId="19" fillId="38" borderId="46" xfId="0" applyFont="1" applyFill="1" applyBorder="1" applyAlignment="1">
      <alignment horizontal="center" vertical="center" wrapText="1"/>
    </xf>
    <xf numFmtId="1" fontId="8" fillId="41" borderId="31" xfId="0" applyNumberFormat="1" applyFont="1" applyFill="1" applyBorder="1" applyAlignment="1">
      <alignment horizontal="center" vertical="center" wrapText="1"/>
    </xf>
    <xf numFmtId="1" fontId="8" fillId="36" borderId="31" xfId="0" applyNumberFormat="1" applyFont="1" applyFill="1" applyBorder="1" applyAlignment="1">
      <alignment horizontal="center" vertical="center" wrapText="1"/>
    </xf>
    <xf numFmtId="0" fontId="5" fillId="37" borderId="31" xfId="0" applyFont="1" applyFill="1" applyBorder="1" applyAlignment="1">
      <alignment horizontal="center" vertical="center" wrapText="1"/>
    </xf>
    <xf numFmtId="0" fontId="5" fillId="37" borderId="56" xfId="0" applyFont="1" applyFill="1" applyBorder="1" applyAlignment="1">
      <alignment horizontal="center" vertical="center" wrapText="1"/>
    </xf>
    <xf numFmtId="0" fontId="5" fillId="37" borderId="33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left" vertical="center" wrapText="1"/>
    </xf>
    <xf numFmtId="0" fontId="31" fillId="0" borderId="75" xfId="0" applyFont="1" applyFill="1" applyBorder="1" applyAlignment="1">
      <alignment horizontal="center" vertical="center" wrapText="1"/>
    </xf>
    <xf numFmtId="1" fontId="11" fillId="33" borderId="42" xfId="0" applyNumberFormat="1" applyFont="1" applyFill="1" applyBorder="1" applyAlignment="1">
      <alignment horizontal="center" vertical="center" wrapText="1"/>
    </xf>
    <xf numFmtId="1" fontId="11" fillId="33" borderId="14" xfId="0" applyNumberFormat="1" applyFont="1" applyFill="1" applyBorder="1" applyAlignment="1">
      <alignment horizontal="center" vertical="center" wrapText="1"/>
    </xf>
    <xf numFmtId="1" fontId="11" fillId="33" borderId="49" xfId="0" applyNumberFormat="1" applyFont="1" applyFill="1" applyBorder="1" applyAlignment="1">
      <alignment horizontal="center" vertical="center" wrapText="1"/>
    </xf>
    <xf numFmtId="0" fontId="0" fillId="36" borderId="49" xfId="0" applyFont="1" applyFill="1" applyBorder="1" applyAlignment="1">
      <alignment horizontal="center" vertical="center" wrapText="1"/>
    </xf>
    <xf numFmtId="0" fontId="11" fillId="35" borderId="42" xfId="0" applyFont="1" applyFill="1" applyBorder="1" applyAlignment="1">
      <alignment horizontal="center" vertical="center" wrapText="1"/>
    </xf>
    <xf numFmtId="0" fontId="5" fillId="37" borderId="49" xfId="0" applyFont="1" applyFill="1" applyBorder="1" applyAlignment="1">
      <alignment horizontal="center" vertical="center" wrapText="1"/>
    </xf>
    <xf numFmtId="0" fontId="5" fillId="39" borderId="4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/>
    </xf>
    <xf numFmtId="0" fontId="39" fillId="0" borderId="51" xfId="0" applyFont="1" applyFill="1" applyBorder="1" applyAlignment="1">
      <alignment horizontal="center" vertical="center" wrapText="1"/>
    </xf>
    <xf numFmtId="1" fontId="0" fillId="34" borderId="17" xfId="0" applyNumberFormat="1" applyFont="1" applyFill="1" applyBorder="1" applyAlignment="1">
      <alignment horizontal="center" vertical="center" wrapText="1"/>
    </xf>
    <xf numFmtId="1" fontId="0" fillId="34" borderId="14" xfId="0" applyNumberFormat="1" applyFont="1" applyFill="1" applyBorder="1" applyAlignment="1">
      <alignment horizontal="center" vertical="center" wrapText="1"/>
    </xf>
    <xf numFmtId="1" fontId="0" fillId="40" borderId="49" xfId="0" applyNumberFormat="1" applyFont="1" applyFill="1" applyBorder="1" applyAlignment="1">
      <alignment horizontal="center" vertical="center" wrapText="1"/>
    </xf>
    <xf numFmtId="0" fontId="0" fillId="40" borderId="15" xfId="0" applyFont="1" applyFill="1" applyBorder="1" applyAlignment="1">
      <alignment horizontal="center" vertical="center" wrapText="1"/>
    </xf>
    <xf numFmtId="0" fontId="0" fillId="36" borderId="74" xfId="0" applyFont="1" applyFill="1" applyBorder="1" applyAlignment="1">
      <alignment horizontal="center" vertical="center" wrapText="1"/>
    </xf>
    <xf numFmtId="0" fontId="47" fillId="38" borderId="33" xfId="0" applyFont="1" applyFill="1" applyBorder="1" applyAlignment="1">
      <alignment horizontal="center" vertical="center" wrapText="1"/>
    </xf>
    <xf numFmtId="0" fontId="47" fillId="38" borderId="29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5" fillId="42" borderId="26" xfId="0" applyFont="1" applyFill="1" applyBorder="1" applyAlignment="1">
      <alignment horizontal="center"/>
    </xf>
    <xf numFmtId="0" fontId="5" fillId="42" borderId="24" xfId="0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45" xfId="0" applyFont="1" applyFill="1" applyBorder="1" applyAlignment="1">
      <alignment/>
    </xf>
    <xf numFmtId="0" fontId="8" fillId="42" borderId="39" xfId="0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1" fontId="42" fillId="0" borderId="10" xfId="0" applyNumberFormat="1" applyFont="1" applyFill="1" applyBorder="1" applyAlignment="1">
      <alignment/>
    </xf>
    <xf numFmtId="0" fontId="8" fillId="0" borderId="44" xfId="0" applyFont="1" applyFill="1" applyBorder="1" applyAlignment="1">
      <alignment horizontal="center"/>
    </xf>
    <xf numFmtId="0" fontId="41" fillId="0" borderId="17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14" fillId="0" borderId="49" xfId="0" applyFont="1" applyFill="1" applyBorder="1" applyAlignment="1">
      <alignment horizontal="center" vertical="center" wrapText="1"/>
    </xf>
    <xf numFmtId="0" fontId="14" fillId="35" borderId="65" xfId="0" applyFont="1" applyFill="1" applyBorder="1" applyAlignment="1">
      <alignment horizontal="center" vertical="center" wrapText="1"/>
    </xf>
    <xf numFmtId="0" fontId="14" fillId="36" borderId="65" xfId="0" applyFont="1" applyFill="1" applyBorder="1" applyAlignment="1">
      <alignment horizontal="center" vertical="center" wrapText="1"/>
    </xf>
    <xf numFmtId="0" fontId="14" fillId="40" borderId="65" xfId="0" applyFont="1" applyFill="1" applyBorder="1" applyAlignment="1">
      <alignment horizontal="center" vertical="center" wrapText="1"/>
    </xf>
    <xf numFmtId="0" fontId="14" fillId="40" borderId="21" xfId="0" applyFont="1" applyFill="1" applyBorder="1" applyAlignment="1">
      <alignment horizontal="center" vertical="center" wrapText="1"/>
    </xf>
    <xf numFmtId="0" fontId="14" fillId="39" borderId="21" xfId="0" applyFont="1" applyFill="1" applyBorder="1" applyAlignment="1">
      <alignment horizontal="center" vertical="center" wrapText="1"/>
    </xf>
    <xf numFmtId="0" fontId="14" fillId="41" borderId="65" xfId="0" applyFont="1" applyFill="1" applyBorder="1" applyAlignment="1">
      <alignment horizontal="center" vertical="center" wrapText="1"/>
    </xf>
    <xf numFmtId="1" fontId="8" fillId="0" borderId="39" xfId="0" applyNumberFormat="1" applyFont="1" applyFill="1" applyBorder="1" applyAlignment="1">
      <alignment horizontal="center"/>
    </xf>
    <xf numFmtId="0" fontId="29" fillId="0" borderId="58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1" fontId="31" fillId="33" borderId="62" xfId="0" applyNumberFormat="1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31" fillId="36" borderId="48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14" fillId="36" borderId="15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0" fillId="36" borderId="49" xfId="0" applyFont="1" applyFill="1" applyBorder="1" applyAlignment="1">
      <alignment horizontal="center" vertical="center"/>
    </xf>
    <xf numFmtId="0" fontId="8" fillId="36" borderId="49" xfId="0" applyFont="1" applyFill="1" applyBorder="1" applyAlignment="1">
      <alignment horizontal="center" vertical="center" wrapText="1"/>
    </xf>
    <xf numFmtId="0" fontId="8" fillId="36" borderId="71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4" fillId="33" borderId="65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left" vertical="center" wrapText="1"/>
    </xf>
    <xf numFmtId="0" fontId="12" fillId="0" borderId="54" xfId="0" applyFont="1" applyFill="1" applyBorder="1" applyAlignment="1">
      <alignment horizontal="left" vertical="center" wrapText="1"/>
    </xf>
    <xf numFmtId="0" fontId="11" fillId="36" borderId="15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left" vertical="center" wrapText="1"/>
    </xf>
    <xf numFmtId="0" fontId="38" fillId="0" borderId="19" xfId="0" applyFont="1" applyFill="1" applyBorder="1" applyAlignment="1">
      <alignment horizontal="left" vertical="center" wrapText="1"/>
    </xf>
    <xf numFmtId="0" fontId="38" fillId="0" borderId="40" xfId="0" applyFont="1" applyFill="1" applyBorder="1" applyAlignment="1">
      <alignment horizontal="left"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15" fillId="33" borderId="81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15" fillId="33" borderId="44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left" vertical="center" wrapText="1"/>
    </xf>
    <xf numFmtId="1" fontId="31" fillId="36" borderId="15" xfId="0" applyNumberFormat="1" applyFont="1" applyFill="1" applyBorder="1" applyAlignment="1">
      <alignment horizontal="center" vertical="center" wrapText="1"/>
    </xf>
    <xf numFmtId="1" fontId="31" fillId="0" borderId="49" xfId="0" applyNumberFormat="1" applyFont="1" applyFill="1" applyBorder="1" applyAlignment="1">
      <alignment horizontal="center" vertical="center" wrapText="1"/>
    </xf>
    <xf numFmtId="1" fontId="37" fillId="33" borderId="17" xfId="0" applyNumberFormat="1" applyFont="1" applyFill="1" applyBorder="1" applyAlignment="1">
      <alignment horizontal="center" vertical="center" wrapText="1"/>
    </xf>
    <xf numFmtId="0" fontId="14" fillId="33" borderId="54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58" xfId="0" applyFont="1" applyFill="1" applyBorder="1" applyAlignment="1">
      <alignment horizontal="center" vertical="center" wrapText="1"/>
    </xf>
    <xf numFmtId="0" fontId="14" fillId="33" borderId="36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4" fillId="34" borderId="54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14" fillId="34" borderId="58" xfId="0" applyFont="1" applyFill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14" fillId="40" borderId="54" xfId="0" applyFont="1" applyFill="1" applyBorder="1" applyAlignment="1">
      <alignment horizontal="center" vertical="center" wrapText="1"/>
    </xf>
    <xf numFmtId="0" fontId="14" fillId="40" borderId="13" xfId="0" applyFont="1" applyFill="1" applyBorder="1" applyAlignment="1">
      <alignment horizontal="center" vertical="center" wrapText="1"/>
    </xf>
    <xf numFmtId="0" fontId="14" fillId="40" borderId="58" xfId="0" applyFont="1" applyFill="1" applyBorder="1" applyAlignment="1">
      <alignment horizontal="center" vertical="center" wrapText="1"/>
    </xf>
    <xf numFmtId="0" fontId="14" fillId="41" borderId="54" xfId="0" applyFont="1" applyFill="1" applyBorder="1" applyAlignment="1">
      <alignment horizontal="center" vertical="center" wrapText="1"/>
    </xf>
    <xf numFmtId="0" fontId="14" fillId="41" borderId="23" xfId="0" applyFont="1" applyFill="1" applyBorder="1" applyAlignment="1">
      <alignment horizontal="center" vertical="center" wrapText="1"/>
    </xf>
    <xf numFmtId="0" fontId="14" fillId="41" borderId="58" xfId="0" applyFont="1" applyFill="1" applyBorder="1" applyAlignment="1">
      <alignment horizontal="center" vertical="center" wrapText="1"/>
    </xf>
    <xf numFmtId="0" fontId="14" fillId="36" borderId="54" xfId="0" applyFont="1" applyFill="1" applyBorder="1" applyAlignment="1">
      <alignment horizontal="center" vertical="center" wrapText="1"/>
    </xf>
    <xf numFmtId="0" fontId="14" fillId="36" borderId="13" xfId="0" applyFont="1" applyFill="1" applyBorder="1" applyAlignment="1">
      <alignment horizontal="center" vertical="center" wrapText="1"/>
    </xf>
    <xf numFmtId="0" fontId="14" fillId="36" borderId="23" xfId="0" applyFont="1" applyFill="1" applyBorder="1" applyAlignment="1">
      <alignment horizontal="center" vertical="center" wrapText="1"/>
    </xf>
    <xf numFmtId="0" fontId="14" fillId="38" borderId="54" xfId="0" applyFont="1" applyFill="1" applyBorder="1" applyAlignment="1">
      <alignment horizontal="center" vertical="center" wrapText="1"/>
    </xf>
    <xf numFmtId="0" fontId="14" fillId="38" borderId="7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1" fontId="5" fillId="41" borderId="54" xfId="0" applyNumberFormat="1" applyFont="1" applyFill="1" applyBorder="1" applyAlignment="1">
      <alignment horizontal="center" vertical="center" wrapText="1"/>
    </xf>
    <xf numFmtId="1" fontId="5" fillId="41" borderId="58" xfId="0" applyNumberFormat="1" applyFont="1" applyFill="1" applyBorder="1" applyAlignment="1">
      <alignment horizontal="center" vertical="center" wrapText="1"/>
    </xf>
    <xf numFmtId="1" fontId="5" fillId="36" borderId="42" xfId="0" applyNumberFormat="1" applyFont="1" applyFill="1" applyBorder="1" applyAlignment="1">
      <alignment horizontal="center" vertical="center" wrapText="1"/>
    </xf>
    <xf numFmtId="1" fontId="19" fillId="0" borderId="54" xfId="0" applyNumberFormat="1" applyFont="1" applyFill="1" applyBorder="1" applyAlignment="1">
      <alignment horizontal="center" vertical="center" wrapText="1"/>
    </xf>
    <xf numFmtId="1" fontId="19" fillId="0" borderId="36" xfId="0" applyNumberFormat="1" applyFont="1" applyFill="1" applyBorder="1" applyAlignment="1">
      <alignment horizontal="center" vertical="center" wrapText="1"/>
    </xf>
    <xf numFmtId="0" fontId="14" fillId="41" borderId="60" xfId="0" applyFont="1" applyFill="1" applyBorder="1" applyAlignment="1">
      <alignment horizontal="center" vertical="center" wrapText="1"/>
    </xf>
    <xf numFmtId="0" fontId="14" fillId="36" borderId="56" xfId="0" applyFont="1" applyFill="1" applyBorder="1" applyAlignment="1">
      <alignment horizontal="center" vertical="center" wrapText="1"/>
    </xf>
    <xf numFmtId="0" fontId="14" fillId="36" borderId="11" xfId="0" applyFont="1" applyFill="1" applyBorder="1" applyAlignment="1">
      <alignment horizontal="center" vertical="center" wrapText="1"/>
    </xf>
    <xf numFmtId="1" fontId="16" fillId="0" borderId="31" xfId="0" applyNumberFormat="1" applyFont="1" applyFill="1" applyBorder="1" applyAlignment="1">
      <alignment horizontal="center" vertical="center" wrapText="1"/>
    </xf>
    <xf numFmtId="1" fontId="16" fillId="0" borderId="33" xfId="0" applyNumberFormat="1" applyFont="1" applyFill="1" applyBorder="1" applyAlignment="1">
      <alignment horizontal="center" vertical="center" wrapText="1"/>
    </xf>
    <xf numFmtId="1" fontId="16" fillId="0" borderId="56" xfId="0" applyNumberFormat="1" applyFont="1" applyFill="1" applyBorder="1" applyAlignment="1">
      <alignment horizontal="center" vertical="center" wrapText="1"/>
    </xf>
    <xf numFmtId="1" fontId="16" fillId="0" borderId="40" xfId="0" applyNumberFormat="1" applyFont="1" applyFill="1" applyBorder="1" applyAlignment="1">
      <alignment horizontal="center" vertical="center" wrapText="1"/>
    </xf>
    <xf numFmtId="1" fontId="16" fillId="0" borderId="59" xfId="0" applyNumberFormat="1" applyFont="1" applyFill="1" applyBorder="1" applyAlignment="1">
      <alignment horizontal="center" vertical="center" wrapText="1"/>
    </xf>
    <xf numFmtId="1" fontId="16" fillId="0" borderId="60" xfId="0" applyNumberFormat="1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5" fillId="34" borderId="79" xfId="0" applyFont="1" applyFill="1" applyBorder="1" applyAlignment="1">
      <alignment horizontal="center" vertical="center" wrapText="1"/>
    </xf>
    <xf numFmtId="1" fontId="11" fillId="33" borderId="31" xfId="0" applyNumberFormat="1" applyFont="1" applyFill="1" applyBorder="1" applyAlignment="1">
      <alignment horizontal="center" vertical="center" wrapText="1"/>
    </xf>
    <xf numFmtId="1" fontId="8" fillId="37" borderId="10" xfId="0" applyNumberFormat="1" applyFont="1" applyFill="1" applyBorder="1" applyAlignment="1">
      <alignment horizontal="center" vertical="center" wrapText="1"/>
    </xf>
    <xf numFmtId="1" fontId="21" fillId="44" borderId="15" xfId="0" applyNumberFormat="1" applyFont="1" applyFill="1" applyBorder="1" applyAlignment="1">
      <alignment horizontal="center" vertical="center" wrapText="1"/>
    </xf>
    <xf numFmtId="1" fontId="21" fillId="44" borderId="49" xfId="0" applyNumberFormat="1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2" fillId="0" borderId="51" xfId="0" applyFont="1" applyFill="1" applyBorder="1" applyAlignment="1">
      <alignment horizontal="left" vertical="center" wrapText="1"/>
    </xf>
    <xf numFmtId="0" fontId="12" fillId="0" borderId="52" xfId="0" applyFont="1" applyFill="1" applyBorder="1" applyAlignment="1">
      <alignment horizontal="left" vertical="center" wrapText="1"/>
    </xf>
    <xf numFmtId="1" fontId="8" fillId="0" borderId="79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1" fontId="19" fillId="0" borderId="14" xfId="0" applyNumberFormat="1" applyFont="1" applyFill="1" applyBorder="1" applyAlignment="1">
      <alignment horizontal="center" vertical="center" wrapText="1"/>
    </xf>
    <xf numFmtId="1" fontId="19" fillId="0" borderId="17" xfId="0" applyNumberFormat="1" applyFont="1" applyFill="1" applyBorder="1" applyAlignment="1">
      <alignment horizontal="center" vertical="center" wrapText="1"/>
    </xf>
    <xf numFmtId="1" fontId="19" fillId="0" borderId="18" xfId="0" applyNumberFormat="1" applyFont="1" applyFill="1" applyBorder="1" applyAlignment="1">
      <alignment horizontal="center" vertical="center" wrapText="1"/>
    </xf>
    <xf numFmtId="0" fontId="5" fillId="36" borderId="38" xfId="0" applyFont="1" applyFill="1" applyBorder="1" applyAlignment="1">
      <alignment horizontal="center" vertical="center" wrapText="1"/>
    </xf>
    <xf numFmtId="0" fontId="5" fillId="36" borderId="44" xfId="0" applyFont="1" applyFill="1" applyBorder="1" applyAlignment="1">
      <alignment horizontal="center" vertical="center" wrapText="1"/>
    </xf>
    <xf numFmtId="1" fontId="19" fillId="0" borderId="74" xfId="0" applyNumberFormat="1" applyFont="1" applyFill="1" applyBorder="1" applyAlignment="1">
      <alignment horizontal="center" vertical="center" wrapText="1"/>
    </xf>
    <xf numFmtId="1" fontId="19" fillId="0" borderId="39" xfId="0" applyNumberFormat="1" applyFont="1" applyFill="1" applyBorder="1" applyAlignment="1">
      <alignment horizontal="center" vertical="center" wrapText="1"/>
    </xf>
    <xf numFmtId="1" fontId="19" fillId="0" borderId="44" xfId="0" applyNumberFormat="1" applyFont="1" applyFill="1" applyBorder="1" applyAlignment="1">
      <alignment horizontal="center" vertical="center" wrapText="1"/>
    </xf>
    <xf numFmtId="0" fontId="19" fillId="0" borderId="74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5" fillId="36" borderId="39" xfId="0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19" fillId="0" borderId="38" xfId="0" applyNumberFormat="1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1" fontId="16" fillId="33" borderId="14" xfId="0" applyNumberFormat="1" applyFont="1" applyFill="1" applyBorder="1" applyAlignment="1">
      <alignment horizontal="center" vertical="center" wrapText="1"/>
    </xf>
    <xf numFmtId="0" fontId="12" fillId="33" borderId="49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center" vertical="center" wrapText="1"/>
    </xf>
    <xf numFmtId="0" fontId="11" fillId="16" borderId="15" xfId="0" applyFont="1" applyFill="1" applyBorder="1" applyAlignment="1">
      <alignment horizontal="center" vertical="center" wrapText="1"/>
    </xf>
    <xf numFmtId="0" fontId="14" fillId="36" borderId="58" xfId="0" applyFont="1" applyFill="1" applyBorder="1" applyAlignment="1">
      <alignment horizontal="center" vertical="center" wrapText="1"/>
    </xf>
    <xf numFmtId="0" fontId="14" fillId="33" borderId="37" xfId="0" applyFont="1" applyFill="1" applyBorder="1" applyAlignment="1">
      <alignment horizontal="center" vertical="center" wrapText="1"/>
    </xf>
    <xf numFmtId="1" fontId="16" fillId="33" borderId="48" xfId="0" applyNumberFormat="1" applyFont="1" applyFill="1" applyBorder="1" applyAlignment="1">
      <alignment horizontal="center" vertical="center" wrapText="1"/>
    </xf>
    <xf numFmtId="1" fontId="0" fillId="33" borderId="49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9" fillId="36" borderId="76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73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left" vertical="center" wrapText="1"/>
    </xf>
    <xf numFmtId="0" fontId="28" fillId="0" borderId="56" xfId="0" applyFont="1" applyFill="1" applyBorder="1" applyAlignment="1">
      <alignment horizontal="left" vertical="center" wrapText="1"/>
    </xf>
    <xf numFmtId="0" fontId="30" fillId="0" borderId="54" xfId="0" applyFont="1" applyFill="1" applyBorder="1" applyAlignment="1">
      <alignment horizontal="left" vertical="center" wrapText="1"/>
    </xf>
    <xf numFmtId="0" fontId="30" fillId="0" borderId="56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28" fillId="0" borderId="59" xfId="0" applyFont="1" applyFill="1" applyBorder="1" applyAlignment="1">
      <alignment horizontal="left" vertical="center" wrapText="1"/>
    </xf>
    <xf numFmtId="0" fontId="28" fillId="0" borderId="60" xfId="0" applyFont="1" applyFill="1" applyBorder="1" applyAlignment="1">
      <alignment horizontal="left" vertical="center" wrapText="1"/>
    </xf>
    <xf numFmtId="0" fontId="28" fillId="0" borderId="58" xfId="0" applyFont="1" applyFill="1" applyBorder="1" applyAlignment="1">
      <alignment horizontal="left" vertical="center" wrapText="1"/>
    </xf>
    <xf numFmtId="0" fontId="30" fillId="0" borderId="58" xfId="0" applyFont="1" applyFill="1" applyBorder="1" applyAlignment="1">
      <alignment horizontal="left" vertical="center" wrapText="1"/>
    </xf>
    <xf numFmtId="0" fontId="30" fillId="0" borderId="59" xfId="0" applyFont="1" applyFill="1" applyBorder="1" applyAlignment="1">
      <alignment horizontal="left" vertical="center" wrapText="1"/>
    </xf>
    <xf numFmtId="0" fontId="28" fillId="0" borderId="54" xfId="0" applyFont="1" applyFill="1" applyBorder="1" applyAlignment="1">
      <alignment horizontal="left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5" fillId="0" borderId="30" xfId="0" applyFont="1" applyFill="1" applyBorder="1" applyAlignment="1">
      <alignment horizontal="center"/>
    </xf>
    <xf numFmtId="0" fontId="5" fillId="0" borderId="83" xfId="0" applyFont="1" applyFill="1" applyBorder="1" applyAlignment="1">
      <alignment/>
    </xf>
    <xf numFmtId="0" fontId="5" fillId="0" borderId="25" xfId="0" applyFont="1" applyFill="1" applyBorder="1" applyAlignment="1">
      <alignment horizontal="center"/>
    </xf>
    <xf numFmtId="0" fontId="5" fillId="0" borderId="84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1" fontId="8" fillId="0" borderId="79" xfId="0" applyNumberFormat="1" applyFont="1" applyFill="1" applyBorder="1" applyAlignment="1">
      <alignment horizontal="center"/>
    </xf>
    <xf numFmtId="0" fontId="8" fillId="0" borderId="85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29" fillId="0" borderId="56" xfId="0" applyFont="1" applyFill="1" applyBorder="1" applyAlignment="1">
      <alignment horizontal="left" vertical="center" wrapText="1"/>
    </xf>
    <xf numFmtId="0" fontId="43" fillId="0" borderId="54" xfId="0" applyFont="1" applyFill="1" applyBorder="1" applyAlignment="1">
      <alignment horizontal="left" vertical="center" wrapText="1"/>
    </xf>
    <xf numFmtId="0" fontId="43" fillId="0" borderId="56" xfId="0" applyFont="1" applyFill="1" applyBorder="1" applyAlignment="1">
      <alignment horizontal="left" vertical="center" wrapText="1"/>
    </xf>
    <xf numFmtId="0" fontId="31" fillId="0" borderId="46" xfId="0" applyFont="1" applyFill="1" applyBorder="1" applyAlignment="1">
      <alignment horizontal="center" vertical="center" wrapText="1"/>
    </xf>
    <xf numFmtId="0" fontId="29" fillId="0" borderId="54" xfId="0" applyFont="1" applyFill="1" applyBorder="1" applyAlignment="1">
      <alignment horizontal="left" vertical="center" wrapText="1"/>
    </xf>
    <xf numFmtId="0" fontId="29" fillId="0" borderId="33" xfId="0" applyFont="1" applyFill="1" applyBorder="1" applyAlignment="1">
      <alignment horizontal="left" vertical="center" wrapText="1"/>
    </xf>
    <xf numFmtId="0" fontId="8" fillId="0" borderId="75" xfId="0" applyFont="1" applyFill="1" applyBorder="1" applyAlignment="1">
      <alignment horizontal="center" vertical="center" wrapText="1"/>
    </xf>
    <xf numFmtId="0" fontId="43" fillId="0" borderId="36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horizontal="left" vertical="center" wrapText="1"/>
    </xf>
    <xf numFmtId="0" fontId="43" fillId="0" borderId="35" xfId="0" applyFont="1" applyFill="1" applyBorder="1" applyAlignment="1">
      <alignment horizontal="left" vertical="center" wrapText="1"/>
    </xf>
    <xf numFmtId="0" fontId="43" fillId="0" borderId="33" xfId="0" applyFont="1" applyFill="1" applyBorder="1" applyAlignment="1">
      <alignment horizontal="left" vertical="center" wrapText="1"/>
    </xf>
    <xf numFmtId="0" fontId="43" fillId="0" borderId="27" xfId="0" applyFont="1" applyFill="1" applyBorder="1" applyAlignment="1">
      <alignment horizontal="left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1" fillId="0" borderId="71" xfId="0" applyFont="1" applyFill="1" applyBorder="1" applyAlignment="1">
      <alignment horizontal="center" vertical="center" wrapText="1"/>
    </xf>
    <xf numFmtId="0" fontId="43" fillId="0" borderId="31" xfId="0" applyFont="1" applyFill="1" applyBorder="1" applyAlignment="1">
      <alignment horizontal="center" vertical="center" wrapText="1"/>
    </xf>
    <xf numFmtId="0" fontId="16" fillId="34" borderId="24" xfId="0" applyFont="1" applyFill="1" applyBorder="1" applyAlignment="1">
      <alignment horizontal="center" vertical="center" wrapText="1"/>
    </xf>
    <xf numFmtId="0" fontId="16" fillId="34" borderId="27" xfId="0" applyFont="1" applyFill="1" applyBorder="1" applyAlignment="1">
      <alignment horizontal="center" vertical="center" wrapText="1"/>
    </xf>
    <xf numFmtId="0" fontId="16" fillId="34" borderId="75" xfId="0" applyFont="1" applyFill="1" applyBorder="1" applyAlignment="1">
      <alignment horizontal="center" vertical="center" wrapText="1"/>
    </xf>
    <xf numFmtId="0" fontId="16" fillId="34" borderId="80" xfId="0" applyFont="1" applyFill="1" applyBorder="1" applyAlignment="1">
      <alignment horizontal="center" vertical="center" wrapText="1"/>
    </xf>
    <xf numFmtId="0" fontId="16" fillId="33" borderId="24" xfId="0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center" vertical="center" wrapText="1"/>
    </xf>
    <xf numFmtId="1" fontId="5" fillId="34" borderId="74" xfId="0" applyNumberFormat="1" applyFont="1" applyFill="1" applyBorder="1" applyAlignment="1">
      <alignment horizontal="center" vertical="center" wrapText="1"/>
    </xf>
    <xf numFmtId="0" fontId="41" fillId="40" borderId="20" xfId="0" applyFont="1" applyFill="1" applyBorder="1" applyAlignment="1">
      <alignment horizontal="center" vertical="center" wrapText="1"/>
    </xf>
    <xf numFmtId="0" fontId="41" fillId="40" borderId="35" xfId="0" applyFont="1" applyFill="1" applyBorder="1" applyAlignment="1">
      <alignment horizontal="center" vertical="center" wrapText="1"/>
    </xf>
    <xf numFmtId="0" fontId="41" fillId="40" borderId="24" xfId="0" applyFont="1" applyFill="1" applyBorder="1" applyAlignment="1">
      <alignment horizontal="center" vertical="center" wrapText="1"/>
    </xf>
    <xf numFmtId="0" fontId="41" fillId="40" borderId="27" xfId="0" applyFont="1" applyFill="1" applyBorder="1" applyAlignment="1">
      <alignment horizontal="center" vertical="center" wrapText="1"/>
    </xf>
    <xf numFmtId="1" fontId="5" fillId="40" borderId="76" xfId="0" applyNumberFormat="1" applyFont="1" applyFill="1" applyBorder="1" applyAlignment="1">
      <alignment horizontal="center" vertical="center" wrapText="1"/>
    </xf>
    <xf numFmtId="1" fontId="41" fillId="40" borderId="10" xfId="0" applyNumberFormat="1" applyFont="1" applyFill="1" applyBorder="1" applyAlignment="1">
      <alignment horizontal="center" vertical="center" wrapText="1"/>
    </xf>
    <xf numFmtId="1" fontId="41" fillId="40" borderId="33" xfId="0" applyNumberFormat="1" applyFont="1" applyFill="1" applyBorder="1" applyAlignment="1">
      <alignment horizontal="center" vertical="center" wrapText="1"/>
    </xf>
    <xf numFmtId="1" fontId="41" fillId="40" borderId="56" xfId="0" applyNumberFormat="1" applyFont="1" applyFill="1" applyBorder="1" applyAlignment="1">
      <alignment horizontal="center" vertical="center" wrapText="1"/>
    </xf>
    <xf numFmtId="1" fontId="41" fillId="40" borderId="11" xfId="0" applyNumberFormat="1" applyFont="1" applyFill="1" applyBorder="1" applyAlignment="1">
      <alignment horizontal="center" vertical="center" wrapText="1"/>
    </xf>
    <xf numFmtId="1" fontId="41" fillId="40" borderId="59" xfId="0" applyNumberFormat="1" applyFont="1" applyFill="1" applyBorder="1" applyAlignment="1">
      <alignment horizontal="center" vertical="center" wrapText="1"/>
    </xf>
    <xf numFmtId="1" fontId="41" fillId="40" borderId="6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/>
    </xf>
    <xf numFmtId="0" fontId="0" fillId="0" borderId="29" xfId="0" applyBorder="1" applyAlignment="1">
      <alignment horizontal="distributed" vertical="center" shrinkToFit="1"/>
    </xf>
    <xf numFmtId="1" fontId="87" fillId="0" borderId="41" xfId="0" applyNumberFormat="1" applyFont="1" applyFill="1" applyBorder="1" applyAlignment="1">
      <alignment horizontal="center"/>
    </xf>
    <xf numFmtId="1" fontId="87" fillId="0" borderId="86" xfId="0" applyNumberFormat="1" applyFont="1" applyFill="1" applyBorder="1" applyAlignment="1">
      <alignment horizontal="center"/>
    </xf>
    <xf numFmtId="0" fontId="87" fillId="0" borderId="30" xfId="0" applyFont="1" applyFill="1" applyBorder="1" applyAlignment="1">
      <alignment horizontal="center"/>
    </xf>
    <xf numFmtId="1" fontId="87" fillId="0" borderId="83" xfId="0" applyNumberFormat="1" applyFont="1" applyFill="1" applyBorder="1" applyAlignment="1">
      <alignment horizontal="center"/>
    </xf>
    <xf numFmtId="0" fontId="87" fillId="0" borderId="65" xfId="0" applyFont="1" applyFill="1" applyBorder="1" applyAlignment="1">
      <alignment horizontal="center"/>
    </xf>
    <xf numFmtId="1" fontId="87" fillId="0" borderId="84" xfId="0" applyNumberFormat="1" applyFont="1" applyFill="1" applyBorder="1" applyAlignment="1">
      <alignment horizontal="center"/>
    </xf>
    <xf numFmtId="0" fontId="21" fillId="44" borderId="42" xfId="0" applyFont="1" applyFill="1" applyBorder="1" applyAlignment="1">
      <alignment horizontal="center" vertical="center" wrapText="1"/>
    </xf>
    <xf numFmtId="1" fontId="21" fillId="44" borderId="61" xfId="0" applyNumberFormat="1" applyFont="1" applyFill="1" applyBorder="1" applyAlignment="1">
      <alignment horizontal="center" vertical="center" wrapText="1"/>
    </xf>
    <xf numFmtId="1" fontId="11" fillId="15" borderId="76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1" fontId="9" fillId="15" borderId="76" xfId="0" applyNumberFormat="1" applyFont="1" applyFill="1" applyBorder="1" applyAlignment="1">
      <alignment horizontal="center" vertical="center" wrapText="1"/>
    </xf>
    <xf numFmtId="0" fontId="9" fillId="15" borderId="76" xfId="0" applyFont="1" applyFill="1" applyBorder="1" applyAlignment="1">
      <alignment horizontal="center" vertical="center" wrapText="1"/>
    </xf>
    <xf numFmtId="0" fontId="9" fillId="15" borderId="36" xfId="0" applyFont="1" applyFill="1" applyBorder="1" applyAlignment="1">
      <alignment horizontal="center" vertical="center" wrapText="1"/>
    </xf>
    <xf numFmtId="0" fontId="9" fillId="15" borderId="14" xfId="0" applyFont="1" applyFill="1" applyBorder="1" applyAlignment="1">
      <alignment horizontal="center" vertical="center" wrapText="1"/>
    </xf>
    <xf numFmtId="0" fontId="19" fillId="38" borderId="55" xfId="0" applyFont="1" applyFill="1" applyBorder="1" applyAlignment="1">
      <alignment horizontal="center" vertical="center" wrapText="1"/>
    </xf>
    <xf numFmtId="0" fontId="19" fillId="38" borderId="28" xfId="0" applyFont="1" applyFill="1" applyBorder="1" applyAlignment="1">
      <alignment horizontal="center" vertical="center" wrapText="1"/>
    </xf>
    <xf numFmtId="0" fontId="19" fillId="38" borderId="3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34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 wrapText="1"/>
    </xf>
    <xf numFmtId="0" fontId="9" fillId="36" borderId="17" xfId="0" applyFont="1" applyFill="1" applyBorder="1" applyAlignment="1">
      <alignment horizontal="center" vertical="center" wrapText="1"/>
    </xf>
    <xf numFmtId="0" fontId="9" fillId="36" borderId="49" xfId="0" applyFont="1" applyFill="1" applyBorder="1" applyAlignment="1">
      <alignment horizontal="center" vertical="center" wrapText="1"/>
    </xf>
    <xf numFmtId="0" fontId="9" fillId="36" borderId="18" xfId="0" applyFont="1" applyFill="1" applyBorder="1" applyAlignment="1">
      <alignment horizontal="center" vertical="center" wrapText="1"/>
    </xf>
    <xf numFmtId="0" fontId="45" fillId="36" borderId="15" xfId="0" applyFont="1" applyFill="1" applyBorder="1" applyAlignment="1">
      <alignment horizontal="center" vertical="center" wrapText="1"/>
    </xf>
    <xf numFmtId="0" fontId="45" fillId="36" borderId="17" xfId="0" applyFont="1" applyFill="1" applyBorder="1" applyAlignment="1">
      <alignment horizontal="center" vertical="center" wrapText="1"/>
    </xf>
    <xf numFmtId="0" fontId="45" fillId="36" borderId="18" xfId="0" applyFont="1" applyFill="1" applyBorder="1" applyAlignment="1">
      <alignment horizontal="center" vertical="center" wrapText="1"/>
    </xf>
    <xf numFmtId="0" fontId="13" fillId="36" borderId="14" xfId="0" applyFont="1" applyFill="1" applyBorder="1" applyAlignment="1">
      <alignment horizontal="center" vertical="center" wrapText="1"/>
    </xf>
    <xf numFmtId="0" fontId="13" fillId="36" borderId="17" xfId="0" applyFont="1" applyFill="1" applyBorder="1" applyAlignment="1">
      <alignment horizontal="center" vertical="center" wrapText="1"/>
    </xf>
    <xf numFmtId="0" fontId="13" fillId="36" borderId="18" xfId="0" applyFont="1" applyFill="1" applyBorder="1" applyAlignment="1">
      <alignment horizontal="center" vertical="center" wrapText="1"/>
    </xf>
    <xf numFmtId="0" fontId="13" fillId="36" borderId="76" xfId="0" applyFont="1" applyFill="1" applyBorder="1" applyAlignment="1">
      <alignment horizontal="center" vertical="center" wrapText="1"/>
    </xf>
    <xf numFmtId="0" fontId="13" fillId="36" borderId="75" xfId="0" applyFont="1" applyFill="1" applyBorder="1" applyAlignment="1">
      <alignment horizontal="center" vertical="center" wrapText="1"/>
    </xf>
    <xf numFmtId="0" fontId="13" fillId="36" borderId="8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43" fillId="0" borderId="54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left" vertical="center" wrapText="1"/>
    </xf>
    <xf numFmtId="0" fontId="7" fillId="0" borderId="57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0" fillId="36" borderId="61" xfId="0" applyFont="1" applyFill="1" applyBorder="1" applyAlignment="1">
      <alignment horizontal="center" vertical="center"/>
    </xf>
    <xf numFmtId="1" fontId="31" fillId="36" borderId="38" xfId="0" applyNumberFormat="1" applyFont="1" applyFill="1" applyBorder="1" applyAlignment="1">
      <alignment horizontal="center" vertical="center" wrapText="1"/>
    </xf>
    <xf numFmtId="1" fontId="31" fillId="36" borderId="85" xfId="0" applyNumberFormat="1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1" fontId="31" fillId="0" borderId="53" xfId="0" applyNumberFormat="1" applyFont="1" applyFill="1" applyBorder="1" applyAlignment="1">
      <alignment horizontal="center" vertical="center" wrapText="1"/>
    </xf>
    <xf numFmtId="0" fontId="0" fillId="36" borderId="61" xfId="0" applyFont="1" applyFill="1" applyBorder="1" applyAlignment="1">
      <alignment horizontal="center" vertical="center" wrapText="1"/>
    </xf>
    <xf numFmtId="0" fontId="31" fillId="33" borderId="34" xfId="0" applyFont="1" applyFill="1" applyBorder="1" applyAlignment="1">
      <alignment horizontal="center" vertical="center" wrapText="1"/>
    </xf>
    <xf numFmtId="0" fontId="31" fillId="36" borderId="21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15" fillId="33" borderId="51" xfId="0" applyFont="1" applyFill="1" applyBorder="1" applyAlignment="1">
      <alignment horizontal="center" vertical="center" wrapText="1"/>
    </xf>
    <xf numFmtId="0" fontId="15" fillId="33" borderId="46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1" fillId="33" borderId="33" xfId="0" applyFont="1" applyFill="1" applyBorder="1" applyAlignment="1">
      <alignment horizontal="center" vertical="center" wrapText="1"/>
    </xf>
    <xf numFmtId="0" fontId="31" fillId="33" borderId="56" xfId="0" applyFont="1" applyFill="1" applyBorder="1" applyAlignment="1">
      <alignment horizontal="center" vertical="center" wrapText="1"/>
    </xf>
    <xf numFmtId="0" fontId="31" fillId="33" borderId="19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 wrapText="1"/>
    </xf>
    <xf numFmtId="0" fontId="31" fillId="33" borderId="40" xfId="0" applyFont="1" applyFill="1" applyBorder="1" applyAlignment="1">
      <alignment horizontal="center" vertical="center" wrapText="1"/>
    </xf>
    <xf numFmtId="0" fontId="31" fillId="33" borderId="59" xfId="0" applyFont="1" applyFill="1" applyBorder="1" applyAlignment="1">
      <alignment horizontal="center" vertical="center" wrapText="1"/>
    </xf>
    <xf numFmtId="0" fontId="31" fillId="33" borderId="60" xfId="0" applyFont="1" applyFill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center" vertical="center" wrapText="1"/>
    </xf>
    <xf numFmtId="0" fontId="31" fillId="36" borderId="62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1" fillId="46" borderId="14" xfId="0" applyFont="1" applyFill="1" applyBorder="1" applyAlignment="1">
      <alignment horizontal="center" vertical="center" wrapText="1"/>
    </xf>
    <xf numFmtId="0" fontId="31" fillId="46" borderId="17" xfId="0" applyFont="1" applyFill="1" applyBorder="1" applyAlignment="1">
      <alignment horizontal="center" vertical="center" wrapText="1"/>
    </xf>
    <xf numFmtId="0" fontId="31" fillId="46" borderId="18" xfId="0" applyFont="1" applyFill="1" applyBorder="1" applyAlignment="1">
      <alignment horizontal="center" vertical="center" wrapText="1"/>
    </xf>
    <xf numFmtId="0" fontId="31" fillId="33" borderId="55" xfId="0" applyFont="1" applyFill="1" applyBorder="1" applyAlignment="1">
      <alignment horizontal="center" vertical="center" wrapText="1"/>
    </xf>
    <xf numFmtId="0" fontId="31" fillId="33" borderId="28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1" fillId="36" borderId="76" xfId="0" applyFont="1" applyFill="1" applyBorder="1" applyAlignment="1">
      <alignment horizontal="center" vertical="center"/>
    </xf>
    <xf numFmtId="0" fontId="11" fillId="36" borderId="75" xfId="0" applyFont="1" applyFill="1" applyBorder="1" applyAlignment="1">
      <alignment horizontal="center" vertical="center"/>
    </xf>
    <xf numFmtId="0" fontId="11" fillId="36" borderId="80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 wrapText="1"/>
    </xf>
    <xf numFmtId="1" fontId="30" fillId="0" borderId="55" xfId="0" applyNumberFormat="1" applyFont="1" applyFill="1" applyBorder="1" applyAlignment="1">
      <alignment horizontal="center" vertical="center" wrapText="1"/>
    </xf>
    <xf numFmtId="1" fontId="30" fillId="0" borderId="12" xfId="0" applyNumberFormat="1" applyFont="1" applyFill="1" applyBorder="1" applyAlignment="1">
      <alignment horizontal="center" vertical="center" wrapText="1"/>
    </xf>
    <xf numFmtId="1" fontId="30" fillId="0" borderId="28" xfId="0" applyNumberFormat="1" applyFont="1" applyFill="1" applyBorder="1" applyAlignment="1">
      <alignment horizontal="center" vertical="center" wrapText="1"/>
    </xf>
    <xf numFmtId="1" fontId="30" fillId="0" borderId="32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32" xfId="0" applyNumberFormat="1" applyFont="1" applyFill="1" applyBorder="1" applyAlignment="1">
      <alignment horizontal="center" vertical="center" wrapText="1"/>
    </xf>
    <xf numFmtId="0" fontId="1" fillId="16" borderId="74" xfId="0" applyFont="1" applyFill="1" applyBorder="1" applyAlignment="1">
      <alignment horizontal="center" vertical="center" wrapText="1"/>
    </xf>
    <xf numFmtId="1" fontId="31" fillId="33" borderId="10" xfId="0" applyNumberFormat="1" applyFont="1" applyFill="1" applyBorder="1" applyAlignment="1">
      <alignment horizontal="center" vertical="center" wrapText="1"/>
    </xf>
    <xf numFmtId="0" fontId="11" fillId="16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1" fontId="31" fillId="33" borderId="33" xfId="0" applyNumberFormat="1" applyFont="1" applyFill="1" applyBorder="1" applyAlignment="1">
      <alignment horizontal="center" vertical="center" wrapText="1"/>
    </xf>
    <xf numFmtId="1" fontId="31" fillId="33" borderId="56" xfId="0" applyNumberFormat="1" applyFont="1" applyFill="1" applyBorder="1" applyAlignment="1">
      <alignment horizontal="center" vertical="center" wrapText="1"/>
    </xf>
    <xf numFmtId="1" fontId="31" fillId="33" borderId="19" xfId="0" applyNumberFormat="1" applyFont="1" applyFill="1" applyBorder="1" applyAlignment="1">
      <alignment horizontal="center" vertical="center" wrapText="1"/>
    </xf>
    <xf numFmtId="1" fontId="31" fillId="33" borderId="11" xfId="0" applyNumberFormat="1" applyFont="1" applyFill="1" applyBorder="1" applyAlignment="1">
      <alignment horizontal="center" vertical="center" wrapText="1"/>
    </xf>
    <xf numFmtId="1" fontId="31" fillId="33" borderId="40" xfId="0" applyNumberFormat="1" applyFont="1" applyFill="1" applyBorder="1" applyAlignment="1">
      <alignment horizontal="center" vertical="center" wrapText="1"/>
    </xf>
    <xf numFmtId="1" fontId="31" fillId="33" borderId="59" xfId="0" applyNumberFormat="1" applyFont="1" applyFill="1" applyBorder="1" applyAlignment="1">
      <alignment horizontal="center" vertical="center" wrapText="1"/>
    </xf>
    <xf numFmtId="1" fontId="31" fillId="33" borderId="60" xfId="0" applyNumberFormat="1" applyFont="1" applyFill="1" applyBorder="1" applyAlignment="1">
      <alignment horizontal="center" vertical="center" wrapText="1"/>
    </xf>
    <xf numFmtId="1" fontId="8" fillId="36" borderId="76" xfId="0" applyNumberFormat="1" applyFont="1" applyFill="1" applyBorder="1" applyAlignment="1">
      <alignment horizontal="center" vertical="center" wrapText="1"/>
    </xf>
    <xf numFmtId="1" fontId="8" fillId="36" borderId="75" xfId="0" applyNumberFormat="1" applyFont="1" applyFill="1" applyBorder="1" applyAlignment="1">
      <alignment horizontal="center" vertical="center" wrapText="1"/>
    </xf>
    <xf numFmtId="1" fontId="8" fillId="36" borderId="80" xfId="0" applyNumberFormat="1" applyFont="1" applyFill="1" applyBorder="1" applyAlignment="1">
      <alignment horizontal="center" vertical="center" wrapText="1"/>
    </xf>
    <xf numFmtId="1" fontId="8" fillId="36" borderId="14" xfId="0" applyNumberFormat="1" applyFont="1" applyFill="1" applyBorder="1" applyAlignment="1">
      <alignment horizontal="center" vertical="center" wrapText="1"/>
    </xf>
    <xf numFmtId="1" fontId="8" fillId="36" borderId="17" xfId="0" applyNumberFormat="1" applyFont="1" applyFill="1" applyBorder="1" applyAlignment="1">
      <alignment horizontal="center" vertical="center" wrapText="1"/>
    </xf>
    <xf numFmtId="1" fontId="8" fillId="36" borderId="18" xfId="0" applyNumberFormat="1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/>
    </xf>
    <xf numFmtId="1" fontId="37" fillId="33" borderId="33" xfId="0" applyNumberFormat="1" applyFont="1" applyFill="1" applyBorder="1" applyAlignment="1">
      <alignment horizontal="center" vertical="center" wrapText="1"/>
    </xf>
    <xf numFmtId="0" fontId="30" fillId="0" borderId="57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left" vertical="center" wrapText="1"/>
    </xf>
    <xf numFmtId="1" fontId="30" fillId="0" borderId="25" xfId="0" applyNumberFormat="1" applyFont="1" applyFill="1" applyBorder="1" applyAlignment="1">
      <alignment horizontal="center" vertical="center" wrapText="1"/>
    </xf>
    <xf numFmtId="1" fontId="5" fillId="0" borderId="55" xfId="0" applyNumberFormat="1" applyFont="1" applyFill="1" applyBorder="1" applyAlignment="1">
      <alignment horizontal="center" vertical="center" wrapText="1"/>
    </xf>
    <xf numFmtId="0" fontId="18" fillId="44" borderId="62" xfId="0" applyFont="1" applyFill="1" applyBorder="1" applyAlignment="1">
      <alignment horizontal="center" vertical="center" wrapText="1"/>
    </xf>
    <xf numFmtId="0" fontId="14" fillId="40" borderId="62" xfId="0" applyFont="1" applyFill="1" applyBorder="1" applyAlignment="1">
      <alignment horizontal="center" vertical="center" wrapText="1"/>
    </xf>
    <xf numFmtId="0" fontId="14" fillId="35" borderId="62" xfId="0" applyFont="1" applyFill="1" applyBorder="1" applyAlignment="1">
      <alignment horizontal="center" vertical="center" wrapText="1"/>
    </xf>
    <xf numFmtId="0" fontId="9" fillId="44" borderId="15" xfId="0" applyFont="1" applyFill="1" applyBorder="1" applyAlignment="1">
      <alignment horizontal="center" vertical="center" wrapText="1"/>
    </xf>
    <xf numFmtId="0" fontId="9" fillId="15" borderId="15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40" borderId="20" xfId="0" applyFont="1" applyFill="1" applyBorder="1" applyAlignment="1">
      <alignment horizontal="center" vertical="center" wrapText="1"/>
    </xf>
    <xf numFmtId="0" fontId="14" fillId="40" borderId="34" xfId="0" applyFont="1" applyFill="1" applyBorder="1" applyAlignment="1">
      <alignment horizontal="center" vertical="center" wrapText="1"/>
    </xf>
    <xf numFmtId="0" fontId="14" fillId="40" borderId="35" xfId="0" applyFont="1" applyFill="1" applyBorder="1" applyAlignment="1">
      <alignment horizontal="center" vertical="center" wrapText="1"/>
    </xf>
    <xf numFmtId="0" fontId="14" fillId="40" borderId="53" xfId="0" applyFont="1" applyFill="1" applyBorder="1" applyAlignment="1">
      <alignment horizontal="center" vertical="center" wrapText="1"/>
    </xf>
    <xf numFmtId="0" fontId="14" fillId="40" borderId="75" xfId="0" applyFont="1" applyFill="1" applyBorder="1" applyAlignment="1">
      <alignment horizontal="center" vertical="center" wrapText="1"/>
    </xf>
    <xf numFmtId="0" fontId="14" fillId="40" borderId="80" xfId="0" applyFont="1" applyFill="1" applyBorder="1" applyAlignment="1">
      <alignment horizontal="center" vertical="center" wrapText="1"/>
    </xf>
    <xf numFmtId="0" fontId="14" fillId="40" borderId="14" xfId="0" applyFont="1" applyFill="1" applyBorder="1" applyAlignment="1">
      <alignment horizontal="center" vertical="center" wrapText="1"/>
    </xf>
    <xf numFmtId="0" fontId="14" fillId="41" borderId="14" xfId="0" applyFont="1" applyFill="1" applyBorder="1" applyAlignment="1">
      <alignment horizontal="center" vertical="center" wrapText="1"/>
    </xf>
    <xf numFmtId="0" fontId="14" fillId="41" borderId="17" xfId="0" applyFont="1" applyFill="1" applyBorder="1" applyAlignment="1">
      <alignment horizontal="center" vertical="center" wrapText="1"/>
    </xf>
    <xf numFmtId="0" fontId="14" fillId="41" borderId="18" xfId="0" applyFont="1" applyFill="1" applyBorder="1" applyAlignment="1">
      <alignment horizontal="center" vertical="center" wrapText="1"/>
    </xf>
    <xf numFmtId="0" fontId="14" fillId="38" borderId="14" xfId="0" applyFont="1" applyFill="1" applyBorder="1" applyAlignment="1">
      <alignment horizontal="center" vertical="center" wrapText="1"/>
    </xf>
    <xf numFmtId="0" fontId="14" fillId="38" borderId="17" xfId="0" applyFont="1" applyFill="1" applyBorder="1" applyAlignment="1">
      <alignment horizontal="center" vertical="center" wrapText="1"/>
    </xf>
    <xf numFmtId="0" fontId="14" fillId="38" borderId="18" xfId="0" applyFont="1" applyFill="1" applyBorder="1" applyAlignment="1">
      <alignment horizontal="center" vertical="center" wrapText="1"/>
    </xf>
    <xf numFmtId="0" fontId="18" fillId="44" borderId="14" xfId="0" applyFont="1" applyFill="1" applyBorder="1" applyAlignment="1">
      <alignment horizontal="center" vertical="center" wrapText="1"/>
    </xf>
    <xf numFmtId="1" fontId="16" fillId="47" borderId="31" xfId="0" applyNumberFormat="1" applyFont="1" applyFill="1" applyBorder="1" applyAlignment="1">
      <alignment horizontal="center" vertical="center" wrapText="1"/>
    </xf>
    <xf numFmtId="1" fontId="16" fillId="48" borderId="31" xfId="0" applyNumberFormat="1" applyFont="1" applyFill="1" applyBorder="1" applyAlignment="1">
      <alignment horizontal="center" vertical="center" wrapText="1"/>
    </xf>
    <xf numFmtId="1" fontId="16" fillId="49" borderId="31" xfId="0" applyNumberFormat="1" applyFont="1" applyFill="1" applyBorder="1" applyAlignment="1">
      <alignment horizontal="center" vertical="center" wrapText="1"/>
    </xf>
    <xf numFmtId="1" fontId="16" fillId="11" borderId="31" xfId="0" applyNumberFormat="1" applyFont="1" applyFill="1" applyBorder="1" applyAlignment="1">
      <alignment horizontal="center" vertical="center" wrapText="1"/>
    </xf>
    <xf numFmtId="1" fontId="16" fillId="19" borderId="31" xfId="0" applyNumberFormat="1" applyFont="1" applyFill="1" applyBorder="1" applyAlignment="1">
      <alignment horizontal="center" vertical="center" wrapText="1"/>
    </xf>
    <xf numFmtId="1" fontId="16" fillId="50" borderId="31" xfId="0" applyNumberFormat="1" applyFont="1" applyFill="1" applyBorder="1" applyAlignment="1">
      <alignment horizontal="center" vertical="center" wrapText="1"/>
    </xf>
    <xf numFmtId="1" fontId="16" fillId="18" borderId="31" xfId="0" applyNumberFormat="1" applyFont="1" applyFill="1" applyBorder="1" applyAlignment="1">
      <alignment horizontal="center" vertical="center" wrapText="1"/>
    </xf>
    <xf numFmtId="1" fontId="16" fillId="48" borderId="14" xfId="0" applyNumberFormat="1" applyFont="1" applyFill="1" applyBorder="1" applyAlignment="1">
      <alignment horizontal="center" vertical="center" wrapText="1"/>
    </xf>
    <xf numFmtId="1" fontId="16" fillId="48" borderId="79" xfId="0" applyNumberFormat="1" applyFont="1" applyFill="1" applyBorder="1" applyAlignment="1">
      <alignment horizontal="center" vertical="center" wrapText="1"/>
    </xf>
    <xf numFmtId="0" fontId="11" fillId="0" borderId="79" xfId="0" applyFont="1" applyFill="1" applyBorder="1" applyAlignment="1">
      <alignment horizontal="center" vertical="center" wrapText="1"/>
    </xf>
    <xf numFmtId="1" fontId="16" fillId="50" borderId="48" xfId="0" applyNumberFormat="1" applyFont="1" applyFill="1" applyBorder="1" applyAlignment="1">
      <alignment horizontal="center" vertical="center" wrapText="1"/>
    </xf>
    <xf numFmtId="1" fontId="16" fillId="18" borderId="48" xfId="0" applyNumberFormat="1" applyFont="1" applyFill="1" applyBorder="1" applyAlignment="1">
      <alignment horizontal="center" vertical="center" wrapText="1"/>
    </xf>
    <xf numFmtId="1" fontId="16" fillId="19" borderId="48" xfId="0" applyNumberFormat="1" applyFont="1" applyFill="1" applyBorder="1" applyAlignment="1">
      <alignment horizontal="center" vertical="center" wrapText="1"/>
    </xf>
    <xf numFmtId="1" fontId="16" fillId="11" borderId="48" xfId="0" applyNumberFormat="1" applyFont="1" applyFill="1" applyBorder="1" applyAlignment="1">
      <alignment horizontal="center" vertical="center" wrapText="1"/>
    </xf>
    <xf numFmtId="1" fontId="16" fillId="49" borderId="48" xfId="0" applyNumberFormat="1" applyFont="1" applyFill="1" applyBorder="1" applyAlignment="1">
      <alignment horizontal="center" vertical="center" wrapText="1"/>
    </xf>
    <xf numFmtId="1" fontId="16" fillId="48" borderId="62" xfId="0" applyNumberFormat="1" applyFont="1" applyFill="1" applyBorder="1" applyAlignment="1">
      <alignment horizontal="center" vertical="center" wrapText="1"/>
    </xf>
    <xf numFmtId="1" fontId="16" fillId="48" borderId="48" xfId="0" applyNumberFormat="1" applyFont="1" applyFill="1" applyBorder="1" applyAlignment="1">
      <alignment horizontal="center" vertical="center" wrapText="1"/>
    </xf>
    <xf numFmtId="1" fontId="16" fillId="47" borderId="48" xfId="0" applyNumberFormat="1" applyFont="1" applyFill="1" applyBorder="1" applyAlignment="1">
      <alignment horizontal="center" vertical="center" wrapText="1"/>
    </xf>
    <xf numFmtId="0" fontId="16" fillId="33" borderId="54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 wrapText="1"/>
    </xf>
    <xf numFmtId="0" fontId="16" fillId="33" borderId="58" xfId="0" applyFont="1" applyFill="1" applyBorder="1" applyAlignment="1">
      <alignment horizontal="center" vertical="center" wrapText="1"/>
    </xf>
    <xf numFmtId="0" fontId="16" fillId="34" borderId="54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58" xfId="0" applyFont="1" applyFill="1" applyBorder="1" applyAlignment="1">
      <alignment horizontal="center" vertical="center" wrapText="1"/>
    </xf>
    <xf numFmtId="0" fontId="16" fillId="34" borderId="23" xfId="0" applyFont="1" applyFill="1" applyBorder="1" applyAlignment="1">
      <alignment horizontal="center" vertical="center" wrapText="1"/>
    </xf>
    <xf numFmtId="1" fontId="5" fillId="34" borderId="13" xfId="0" applyNumberFormat="1" applyFont="1" applyFill="1" applyBorder="1" applyAlignment="1">
      <alignment horizontal="center" vertical="center" wrapText="1"/>
    </xf>
    <xf numFmtId="1" fontId="5" fillId="34" borderId="58" xfId="0" applyNumberFormat="1" applyFont="1" applyFill="1" applyBorder="1" applyAlignment="1">
      <alignment horizontal="center" vertical="center" wrapText="1"/>
    </xf>
    <xf numFmtId="0" fontId="16" fillId="34" borderId="76" xfId="0" applyFont="1" applyFill="1" applyBorder="1" applyAlignment="1">
      <alignment horizontal="center" vertical="center" wrapText="1"/>
    </xf>
    <xf numFmtId="0" fontId="41" fillId="40" borderId="54" xfId="0" applyFont="1" applyFill="1" applyBorder="1" applyAlignment="1">
      <alignment horizontal="center" vertical="center" wrapText="1"/>
    </xf>
    <xf numFmtId="0" fontId="41" fillId="40" borderId="13" xfId="0" applyFont="1" applyFill="1" applyBorder="1" applyAlignment="1">
      <alignment horizontal="center" vertical="center" wrapText="1"/>
    </xf>
    <xf numFmtId="0" fontId="41" fillId="40" borderId="58" xfId="0" applyFont="1" applyFill="1" applyBorder="1" applyAlignment="1">
      <alignment horizontal="center" vertical="center" wrapText="1"/>
    </xf>
    <xf numFmtId="0" fontId="41" fillId="40" borderId="36" xfId="0" applyFont="1" applyFill="1" applyBorder="1" applyAlignment="1">
      <alignment horizontal="center" vertical="center" wrapText="1"/>
    </xf>
    <xf numFmtId="0" fontId="41" fillId="40" borderId="23" xfId="0" applyFont="1" applyFill="1" applyBorder="1" applyAlignment="1">
      <alignment horizontal="center" vertical="center" wrapText="1"/>
    </xf>
    <xf numFmtId="1" fontId="41" fillId="40" borderId="54" xfId="0" applyNumberFormat="1" applyFont="1" applyFill="1" applyBorder="1" applyAlignment="1">
      <alignment horizontal="center" vertical="center" wrapText="1"/>
    </xf>
    <xf numFmtId="1" fontId="41" fillId="40" borderId="13" xfId="0" applyNumberFormat="1" applyFont="1" applyFill="1" applyBorder="1" applyAlignment="1">
      <alignment horizontal="center" vertical="center" wrapText="1"/>
    </xf>
    <xf numFmtId="1" fontId="41" fillId="40" borderId="58" xfId="0" applyNumberFormat="1" applyFont="1" applyFill="1" applyBorder="1" applyAlignment="1">
      <alignment horizontal="center" vertical="center" wrapText="1"/>
    </xf>
    <xf numFmtId="0" fontId="41" fillId="41" borderId="54" xfId="0" applyFont="1" applyFill="1" applyBorder="1" applyAlignment="1">
      <alignment horizontal="center" vertical="center" wrapText="1"/>
    </xf>
    <xf numFmtId="0" fontId="41" fillId="41" borderId="58" xfId="0" applyFont="1" applyFill="1" applyBorder="1" applyAlignment="1">
      <alignment horizontal="center" vertical="center" wrapText="1"/>
    </xf>
    <xf numFmtId="1" fontId="41" fillId="36" borderId="54" xfId="0" applyNumberFormat="1" applyFont="1" applyFill="1" applyBorder="1" applyAlignment="1">
      <alignment horizontal="center" vertical="center" wrapText="1"/>
    </xf>
    <xf numFmtId="1" fontId="41" fillId="36" borderId="13" xfId="0" applyNumberFormat="1" applyFont="1" applyFill="1" applyBorder="1" applyAlignment="1">
      <alignment horizontal="center" vertical="center" wrapText="1"/>
    </xf>
    <xf numFmtId="1" fontId="41" fillId="36" borderId="58" xfId="0" applyNumberFormat="1" applyFont="1" applyFill="1" applyBorder="1" applyAlignment="1">
      <alignment horizontal="center" vertical="center" wrapText="1"/>
    </xf>
    <xf numFmtId="1" fontId="5" fillId="38" borderId="15" xfId="0" applyNumberFormat="1" applyFont="1" applyFill="1" applyBorder="1" applyAlignment="1">
      <alignment horizontal="center" vertical="center" wrapText="1"/>
    </xf>
    <xf numFmtId="1" fontId="16" fillId="0" borderId="54" xfId="0" applyNumberFormat="1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1" fontId="16" fillId="33" borderId="10" xfId="0" applyNumberFormat="1" applyFont="1" applyFill="1" applyBorder="1" applyAlignment="1">
      <alignment horizontal="center" vertical="center" wrapText="1"/>
    </xf>
    <xf numFmtId="1" fontId="16" fillId="50" borderId="10" xfId="0" applyNumberFormat="1" applyFont="1" applyFill="1" applyBorder="1" applyAlignment="1">
      <alignment horizontal="center" vertical="center" wrapText="1"/>
    </xf>
    <xf numFmtId="1" fontId="16" fillId="18" borderId="10" xfId="0" applyNumberFormat="1" applyFont="1" applyFill="1" applyBorder="1" applyAlignment="1">
      <alignment horizontal="center" vertical="center" wrapText="1"/>
    </xf>
    <xf numFmtId="1" fontId="16" fillId="11" borderId="10" xfId="0" applyNumberFormat="1" applyFont="1" applyFill="1" applyBorder="1" applyAlignment="1">
      <alignment horizontal="center" vertical="center" wrapText="1"/>
    </xf>
    <xf numFmtId="1" fontId="8" fillId="41" borderId="48" xfId="0" applyNumberFormat="1" applyFont="1" applyFill="1" applyBorder="1" applyAlignment="1">
      <alignment horizontal="center" vertical="center" wrapText="1"/>
    </xf>
    <xf numFmtId="0" fontId="6" fillId="37" borderId="0" xfId="0" applyFont="1" applyFill="1" applyBorder="1" applyAlignment="1">
      <alignment horizontal="center" vertical="center" wrapText="1"/>
    </xf>
    <xf numFmtId="0" fontId="6" fillId="39" borderId="0" xfId="0" applyFont="1" applyFill="1" applyBorder="1" applyAlignment="1">
      <alignment horizontal="center" vertical="center" wrapText="1"/>
    </xf>
    <xf numFmtId="0" fontId="6" fillId="38" borderId="0" xfId="0" applyFont="1" applyFill="1" applyBorder="1" applyAlignment="1">
      <alignment horizontal="center" vertical="center" wrapText="1"/>
    </xf>
    <xf numFmtId="0" fontId="17" fillId="44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1" fontId="16" fillId="33" borderId="33" xfId="0" applyNumberFormat="1" applyFont="1" applyFill="1" applyBorder="1" applyAlignment="1">
      <alignment horizontal="center" vertical="center" wrapText="1"/>
    </xf>
    <xf numFmtId="1" fontId="16" fillId="33" borderId="56" xfId="0" applyNumberFormat="1" applyFont="1" applyFill="1" applyBorder="1" applyAlignment="1">
      <alignment horizontal="center" vertical="center" wrapText="1"/>
    </xf>
    <xf numFmtId="1" fontId="16" fillId="33" borderId="19" xfId="0" applyNumberFormat="1" applyFont="1" applyFill="1" applyBorder="1" applyAlignment="1">
      <alignment horizontal="center" vertical="center" wrapText="1"/>
    </xf>
    <xf numFmtId="1" fontId="16" fillId="33" borderId="11" xfId="0" applyNumberFormat="1" applyFont="1" applyFill="1" applyBorder="1" applyAlignment="1">
      <alignment horizontal="center" vertical="center" wrapText="1"/>
    </xf>
    <xf numFmtId="1" fontId="16" fillId="33" borderId="40" xfId="0" applyNumberFormat="1" applyFont="1" applyFill="1" applyBorder="1" applyAlignment="1">
      <alignment horizontal="center" vertical="center" wrapText="1"/>
    </xf>
    <xf numFmtId="1" fontId="16" fillId="33" borderId="59" xfId="0" applyNumberFormat="1" applyFont="1" applyFill="1" applyBorder="1" applyAlignment="1">
      <alignment horizontal="center" vertical="center" wrapText="1"/>
    </xf>
    <xf numFmtId="1" fontId="16" fillId="33" borderId="60" xfId="0" applyNumberFormat="1" applyFont="1" applyFill="1" applyBorder="1" applyAlignment="1">
      <alignment horizontal="center" vertical="center" wrapText="1"/>
    </xf>
    <xf numFmtId="1" fontId="16" fillId="50" borderId="33" xfId="0" applyNumberFormat="1" applyFont="1" applyFill="1" applyBorder="1" applyAlignment="1">
      <alignment horizontal="center" vertical="center" wrapText="1"/>
    </xf>
    <xf numFmtId="1" fontId="16" fillId="50" borderId="56" xfId="0" applyNumberFormat="1" applyFont="1" applyFill="1" applyBorder="1" applyAlignment="1">
      <alignment horizontal="center" vertical="center" wrapText="1"/>
    </xf>
    <xf numFmtId="1" fontId="16" fillId="50" borderId="19" xfId="0" applyNumberFormat="1" applyFont="1" applyFill="1" applyBorder="1" applyAlignment="1">
      <alignment horizontal="center" vertical="center" wrapText="1"/>
    </xf>
    <xf numFmtId="1" fontId="16" fillId="50" borderId="11" xfId="0" applyNumberFormat="1" applyFont="1" applyFill="1" applyBorder="1" applyAlignment="1">
      <alignment horizontal="center" vertical="center" wrapText="1"/>
    </xf>
    <xf numFmtId="1" fontId="16" fillId="50" borderId="40" xfId="0" applyNumberFormat="1" applyFont="1" applyFill="1" applyBorder="1" applyAlignment="1">
      <alignment horizontal="center" vertical="center" wrapText="1"/>
    </xf>
    <xf numFmtId="1" fontId="16" fillId="50" borderId="59" xfId="0" applyNumberFormat="1" applyFont="1" applyFill="1" applyBorder="1" applyAlignment="1">
      <alignment horizontal="center" vertical="center" wrapText="1"/>
    </xf>
    <xf numFmtId="1" fontId="16" fillId="50" borderId="60" xfId="0" applyNumberFormat="1" applyFont="1" applyFill="1" applyBorder="1" applyAlignment="1">
      <alignment horizontal="center" vertical="center" wrapText="1"/>
    </xf>
    <xf numFmtId="1" fontId="16" fillId="50" borderId="14" xfId="0" applyNumberFormat="1" applyFont="1" applyFill="1" applyBorder="1" applyAlignment="1">
      <alignment horizontal="center" vertical="center" wrapText="1"/>
    </xf>
    <xf numFmtId="1" fontId="16" fillId="50" borderId="17" xfId="0" applyNumberFormat="1" applyFont="1" applyFill="1" applyBorder="1" applyAlignment="1">
      <alignment horizontal="center" vertical="center" wrapText="1"/>
    </xf>
    <xf numFmtId="1" fontId="16" fillId="50" borderId="18" xfId="0" applyNumberFormat="1" applyFont="1" applyFill="1" applyBorder="1" applyAlignment="1">
      <alignment horizontal="center" vertical="center" wrapText="1"/>
    </xf>
    <xf numFmtId="1" fontId="16" fillId="18" borderId="33" xfId="0" applyNumberFormat="1" applyFont="1" applyFill="1" applyBorder="1" applyAlignment="1">
      <alignment horizontal="center" vertical="center" wrapText="1"/>
    </xf>
    <xf numFmtId="1" fontId="16" fillId="18" borderId="56" xfId="0" applyNumberFormat="1" applyFont="1" applyFill="1" applyBorder="1" applyAlignment="1">
      <alignment horizontal="center" vertical="center" wrapText="1"/>
    </xf>
    <xf numFmtId="1" fontId="16" fillId="18" borderId="19" xfId="0" applyNumberFormat="1" applyFont="1" applyFill="1" applyBorder="1" applyAlignment="1">
      <alignment horizontal="center" vertical="center" wrapText="1"/>
    </xf>
    <xf numFmtId="1" fontId="16" fillId="18" borderId="11" xfId="0" applyNumberFormat="1" applyFont="1" applyFill="1" applyBorder="1" applyAlignment="1">
      <alignment horizontal="center" vertical="center" wrapText="1"/>
    </xf>
    <xf numFmtId="1" fontId="16" fillId="18" borderId="40" xfId="0" applyNumberFormat="1" applyFont="1" applyFill="1" applyBorder="1" applyAlignment="1">
      <alignment horizontal="center" vertical="center" wrapText="1"/>
    </xf>
    <xf numFmtId="1" fontId="16" fillId="18" borderId="59" xfId="0" applyNumberFormat="1" applyFont="1" applyFill="1" applyBorder="1" applyAlignment="1">
      <alignment horizontal="center" vertical="center" wrapText="1"/>
    </xf>
    <xf numFmtId="1" fontId="16" fillId="18" borderId="60" xfId="0" applyNumberFormat="1" applyFont="1" applyFill="1" applyBorder="1" applyAlignment="1">
      <alignment horizontal="center" vertical="center" wrapText="1"/>
    </xf>
    <xf numFmtId="1" fontId="16" fillId="18" borderId="14" xfId="0" applyNumberFormat="1" applyFont="1" applyFill="1" applyBorder="1" applyAlignment="1">
      <alignment horizontal="center" vertical="center" wrapText="1"/>
    </xf>
    <xf numFmtId="1" fontId="16" fillId="19" borderId="33" xfId="0" applyNumberFormat="1" applyFont="1" applyFill="1" applyBorder="1" applyAlignment="1">
      <alignment horizontal="center" vertical="center" wrapText="1"/>
    </xf>
    <xf numFmtId="1" fontId="16" fillId="19" borderId="56" xfId="0" applyNumberFormat="1" applyFont="1" applyFill="1" applyBorder="1" applyAlignment="1">
      <alignment horizontal="center" vertical="center" wrapText="1"/>
    </xf>
    <xf numFmtId="1" fontId="16" fillId="19" borderId="40" xfId="0" applyNumberFormat="1" applyFont="1" applyFill="1" applyBorder="1" applyAlignment="1">
      <alignment horizontal="center" vertical="center" wrapText="1"/>
    </xf>
    <xf numFmtId="1" fontId="16" fillId="19" borderId="59" xfId="0" applyNumberFormat="1" applyFont="1" applyFill="1" applyBorder="1" applyAlignment="1">
      <alignment horizontal="center" vertical="center" wrapText="1"/>
    </xf>
    <xf numFmtId="1" fontId="16" fillId="19" borderId="60" xfId="0" applyNumberFormat="1" applyFont="1" applyFill="1" applyBorder="1" applyAlignment="1">
      <alignment horizontal="center" vertical="center" wrapText="1"/>
    </xf>
    <xf numFmtId="1" fontId="16" fillId="19" borderId="14" xfId="0" applyNumberFormat="1" applyFont="1" applyFill="1" applyBorder="1" applyAlignment="1">
      <alignment horizontal="center" vertical="center" wrapText="1"/>
    </xf>
    <xf numFmtId="1" fontId="16" fillId="11" borderId="33" xfId="0" applyNumberFormat="1" applyFont="1" applyFill="1" applyBorder="1" applyAlignment="1">
      <alignment horizontal="center" vertical="center" wrapText="1"/>
    </xf>
    <xf numFmtId="1" fontId="16" fillId="11" borderId="56" xfId="0" applyNumberFormat="1" applyFont="1" applyFill="1" applyBorder="1" applyAlignment="1">
      <alignment horizontal="center" vertical="center" wrapText="1"/>
    </xf>
    <xf numFmtId="1" fontId="16" fillId="11" borderId="19" xfId="0" applyNumberFormat="1" applyFont="1" applyFill="1" applyBorder="1" applyAlignment="1">
      <alignment horizontal="center" vertical="center" wrapText="1"/>
    </xf>
    <xf numFmtId="1" fontId="16" fillId="11" borderId="11" xfId="0" applyNumberFormat="1" applyFont="1" applyFill="1" applyBorder="1" applyAlignment="1">
      <alignment horizontal="center" vertical="center" wrapText="1"/>
    </xf>
    <xf numFmtId="1" fontId="16" fillId="11" borderId="40" xfId="0" applyNumberFormat="1" applyFont="1" applyFill="1" applyBorder="1" applyAlignment="1">
      <alignment horizontal="center" vertical="center" wrapText="1"/>
    </xf>
    <xf numFmtId="1" fontId="16" fillId="11" borderId="59" xfId="0" applyNumberFormat="1" applyFont="1" applyFill="1" applyBorder="1" applyAlignment="1">
      <alignment horizontal="center" vertical="center" wrapText="1"/>
    </xf>
    <xf numFmtId="1" fontId="16" fillId="11" borderId="60" xfId="0" applyNumberFormat="1" applyFont="1" applyFill="1" applyBorder="1" applyAlignment="1">
      <alignment horizontal="center" vertical="center" wrapText="1"/>
    </xf>
    <xf numFmtId="1" fontId="16" fillId="11" borderId="14" xfId="0" applyNumberFormat="1" applyFont="1" applyFill="1" applyBorder="1" applyAlignment="1">
      <alignment horizontal="center" vertical="center" wrapText="1"/>
    </xf>
    <xf numFmtId="1" fontId="16" fillId="49" borderId="14" xfId="0" applyNumberFormat="1" applyFont="1" applyFill="1" applyBorder="1" applyAlignment="1">
      <alignment horizontal="center" vertical="center" wrapText="1"/>
    </xf>
    <xf numFmtId="1" fontId="16" fillId="49" borderId="17" xfId="0" applyNumberFormat="1" applyFont="1" applyFill="1" applyBorder="1" applyAlignment="1">
      <alignment horizontal="center" vertical="center" wrapText="1"/>
    </xf>
    <xf numFmtId="1" fontId="16" fillId="49" borderId="18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1" fontId="16" fillId="0" borderId="17" xfId="0" applyNumberFormat="1" applyFont="1" applyFill="1" applyBorder="1" applyAlignment="1">
      <alignment horizontal="center" vertical="center" wrapText="1"/>
    </xf>
    <xf numFmtId="1" fontId="16" fillId="0" borderId="18" xfId="0" applyNumberFormat="1" applyFont="1" applyFill="1" applyBorder="1" applyAlignment="1">
      <alignment horizontal="center" vertical="center" wrapText="1"/>
    </xf>
    <xf numFmtId="1" fontId="16" fillId="47" borderId="14" xfId="0" applyNumberFormat="1" applyFont="1" applyFill="1" applyBorder="1" applyAlignment="1">
      <alignment horizontal="center" vertical="center" wrapText="1"/>
    </xf>
    <xf numFmtId="1" fontId="16" fillId="11" borderId="79" xfId="0" applyNumberFormat="1" applyFont="1" applyFill="1" applyBorder="1" applyAlignment="1">
      <alignment horizontal="center" vertical="center" wrapText="1"/>
    </xf>
    <xf numFmtId="1" fontId="21" fillId="44" borderId="79" xfId="0" applyNumberFormat="1" applyFont="1" applyFill="1" applyBorder="1" applyAlignment="1">
      <alignment horizontal="center" vertical="center" wrapText="1"/>
    </xf>
    <xf numFmtId="0" fontId="9" fillId="44" borderId="49" xfId="0" applyFont="1" applyFill="1" applyBorder="1" applyAlignment="1">
      <alignment horizontal="center" vertical="center" wrapText="1"/>
    </xf>
    <xf numFmtId="0" fontId="30" fillId="51" borderId="33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/>
    </xf>
    <xf numFmtId="0" fontId="0" fillId="0" borderId="38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0" fillId="16" borderId="74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14" fillId="33" borderId="38" xfId="0" applyFont="1" applyFill="1" applyBorder="1" applyAlignment="1">
      <alignment horizontal="center" vertical="center" wrapText="1"/>
    </xf>
    <xf numFmtId="0" fontId="14" fillId="33" borderId="39" xfId="0" applyFont="1" applyFill="1" applyBorder="1" applyAlignment="1">
      <alignment horizontal="center" vertical="center" wrapText="1"/>
    </xf>
    <xf numFmtId="0" fontId="14" fillId="33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center" vertical="center" wrapText="1"/>
    </xf>
    <xf numFmtId="0" fontId="28" fillId="0" borderId="62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66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36" borderId="53" xfId="0" applyFont="1" applyFill="1" applyBorder="1" applyAlignment="1">
      <alignment horizontal="center" vertical="center"/>
    </xf>
    <xf numFmtId="0" fontId="0" fillId="36" borderId="73" xfId="0" applyFont="1" applyFill="1" applyBorder="1" applyAlignment="1">
      <alignment horizontal="center" vertical="center" wrapText="1"/>
    </xf>
    <xf numFmtId="0" fontId="48" fillId="46" borderId="14" xfId="0" applyFont="1" applyFill="1" applyBorder="1" applyAlignment="1">
      <alignment horizontal="center" vertical="center" wrapText="1"/>
    </xf>
    <xf numFmtId="0" fontId="48" fillId="46" borderId="17" xfId="0" applyFont="1" applyFill="1" applyBorder="1" applyAlignment="1">
      <alignment horizontal="center" vertical="center" wrapText="1"/>
    </xf>
    <xf numFmtId="0" fontId="48" fillId="46" borderId="18" xfId="0" applyFont="1" applyFill="1" applyBorder="1" applyAlignment="1">
      <alignment horizontal="center" vertical="center" wrapText="1"/>
    </xf>
    <xf numFmtId="0" fontId="14" fillId="36" borderId="14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14" fillId="36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36" borderId="0" xfId="0" applyFont="1" applyFill="1" applyAlignment="1">
      <alignment horizontal="center" vertical="center"/>
    </xf>
    <xf numFmtId="0" fontId="49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50" fillId="0" borderId="0" xfId="0" applyFont="1" applyAlignment="1">
      <alignment/>
    </xf>
    <xf numFmtId="0" fontId="51" fillId="0" borderId="0" xfId="0" applyFont="1" applyFill="1" applyBorder="1" applyAlignment="1">
      <alignment horizontal="center" vertical="center" wrapText="1"/>
    </xf>
    <xf numFmtId="0" fontId="0" fillId="16" borderId="15" xfId="0" applyFill="1" applyBorder="1" applyAlignment="1">
      <alignment horizontal="center" vertical="center" wrapText="1"/>
    </xf>
    <xf numFmtId="0" fontId="14" fillId="33" borderId="74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52" borderId="42" xfId="0" applyFill="1" applyBorder="1" applyAlignment="1">
      <alignment horizontal="center" vertical="center" wrapText="1"/>
    </xf>
    <xf numFmtId="0" fontId="0" fillId="52" borderId="74" xfId="0" applyFill="1" applyBorder="1" applyAlignment="1">
      <alignment horizontal="center" vertical="center" wrapText="1"/>
    </xf>
    <xf numFmtId="0" fontId="0" fillId="16" borderId="52" xfId="0" applyFont="1" applyFill="1" applyBorder="1" applyAlignment="1">
      <alignment horizontal="center" vertical="center" wrapText="1"/>
    </xf>
    <xf numFmtId="0" fontId="0" fillId="52" borderId="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4" fillId="0" borderId="87" xfId="0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left" vertical="center" wrapText="1"/>
    </xf>
    <xf numFmtId="0" fontId="52" fillId="0" borderId="33" xfId="0" applyFont="1" applyFill="1" applyBorder="1" applyAlignment="1">
      <alignment horizontal="left" vertical="center" wrapText="1"/>
    </xf>
    <xf numFmtId="0" fontId="52" fillId="0" borderId="56" xfId="0" applyFont="1" applyFill="1" applyBorder="1" applyAlignment="1">
      <alignment horizontal="left" vertical="center" wrapText="1"/>
    </xf>
    <xf numFmtId="0" fontId="52" fillId="0" borderId="55" xfId="0" applyFont="1" applyFill="1" applyBorder="1" applyAlignment="1">
      <alignment horizontal="left" vertical="center" wrapText="1"/>
    </xf>
    <xf numFmtId="0" fontId="52" fillId="0" borderId="33" xfId="0" applyFont="1" applyFill="1" applyBorder="1" applyAlignment="1">
      <alignment horizontal="center" vertical="center" wrapText="1"/>
    </xf>
    <xf numFmtId="0" fontId="52" fillId="0" borderId="38" xfId="0" applyFont="1" applyFill="1" applyBorder="1" applyAlignment="1">
      <alignment horizontal="left" vertical="center" wrapText="1"/>
    </xf>
    <xf numFmtId="0" fontId="52" fillId="0" borderId="39" xfId="0" applyFont="1" applyFill="1" applyBorder="1" applyAlignment="1">
      <alignment horizontal="left" vertical="center" wrapText="1"/>
    </xf>
    <xf numFmtId="0" fontId="52" fillId="0" borderId="44" xfId="0" applyFont="1" applyFill="1" applyBorder="1" applyAlignment="1">
      <alignment horizontal="left" vertical="center" wrapText="1"/>
    </xf>
    <xf numFmtId="0" fontId="52" fillId="0" borderId="48" xfId="0" applyFont="1" applyFill="1" applyBorder="1" applyAlignment="1">
      <alignment horizontal="left" vertical="center" wrapText="1"/>
    </xf>
    <xf numFmtId="0" fontId="52" fillId="0" borderId="54" xfId="0" applyFont="1" applyFill="1" applyBorder="1" applyAlignment="1">
      <alignment horizontal="left" vertical="center" wrapText="1"/>
    </xf>
    <xf numFmtId="0" fontId="45" fillId="33" borderId="31" xfId="0" applyFont="1" applyFill="1" applyBorder="1" applyAlignment="1">
      <alignment horizontal="center" vertical="center" wrapText="1"/>
    </xf>
    <xf numFmtId="0" fontId="45" fillId="33" borderId="33" xfId="0" applyFont="1" applyFill="1" applyBorder="1" applyAlignment="1">
      <alignment horizontal="center" vertical="center" wrapText="1"/>
    </xf>
    <xf numFmtId="0" fontId="45" fillId="33" borderId="56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center" vertical="center" wrapText="1"/>
    </xf>
    <xf numFmtId="0" fontId="45" fillId="0" borderId="56" xfId="0" applyFont="1" applyFill="1" applyBorder="1" applyAlignment="1">
      <alignment horizontal="center" vertical="center" wrapText="1"/>
    </xf>
    <xf numFmtId="0" fontId="45" fillId="0" borderId="54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45" fillId="0" borderId="74" xfId="0" applyFont="1" applyFill="1" applyBorder="1" applyAlignment="1">
      <alignment horizontal="center" vertical="center" wrapText="1"/>
    </xf>
    <xf numFmtId="0" fontId="45" fillId="0" borderId="45" xfId="0" applyFont="1" applyFill="1" applyBorder="1" applyAlignment="1">
      <alignment horizontal="center" vertical="center" wrapText="1"/>
    </xf>
    <xf numFmtId="0" fontId="45" fillId="0" borderId="44" xfId="0" applyFont="1" applyFill="1" applyBorder="1" applyAlignment="1">
      <alignment horizontal="center" vertical="center" wrapText="1"/>
    </xf>
    <xf numFmtId="0" fontId="45" fillId="33" borderId="54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52" fillId="0" borderId="40" xfId="0" applyFont="1" applyFill="1" applyBorder="1" applyAlignment="1">
      <alignment horizontal="left" vertical="center" wrapText="1"/>
    </xf>
    <xf numFmtId="0" fontId="52" fillId="0" borderId="59" xfId="0" applyFont="1" applyFill="1" applyBorder="1" applyAlignment="1">
      <alignment horizontal="left" vertical="center" wrapText="1"/>
    </xf>
    <xf numFmtId="0" fontId="52" fillId="0" borderId="60" xfId="0" applyFont="1" applyFill="1" applyBorder="1" applyAlignment="1">
      <alignment horizontal="left" vertical="center" wrapText="1"/>
    </xf>
    <xf numFmtId="0" fontId="52" fillId="0" borderId="28" xfId="0" applyFont="1" applyFill="1" applyBorder="1" applyAlignment="1">
      <alignment horizontal="left" vertical="center" wrapText="1"/>
    </xf>
    <xf numFmtId="0" fontId="52" fillId="0" borderId="59" xfId="0" applyFont="1" applyFill="1" applyBorder="1" applyAlignment="1">
      <alignment horizontal="center" vertical="center" wrapText="1"/>
    </xf>
    <xf numFmtId="0" fontId="52" fillId="0" borderId="50" xfId="0" applyFont="1" applyFill="1" applyBorder="1" applyAlignment="1">
      <alignment horizontal="left" vertical="center" wrapText="1"/>
    </xf>
    <xf numFmtId="0" fontId="52" fillId="0" borderId="51" xfId="0" applyFont="1" applyFill="1" applyBorder="1" applyAlignment="1">
      <alignment horizontal="left" vertical="center" wrapText="1"/>
    </xf>
    <xf numFmtId="0" fontId="52" fillId="0" borderId="52" xfId="0" applyFont="1" applyFill="1" applyBorder="1" applyAlignment="1">
      <alignment horizontal="left" vertical="center" wrapText="1"/>
    </xf>
    <xf numFmtId="0" fontId="13" fillId="0" borderId="53" xfId="0" applyFont="1" applyFill="1" applyBorder="1" applyAlignment="1">
      <alignment horizontal="left" vertical="center" wrapText="1"/>
    </xf>
    <xf numFmtId="0" fontId="45" fillId="33" borderId="40" xfId="0" applyFont="1" applyFill="1" applyBorder="1" applyAlignment="1">
      <alignment horizontal="center" vertical="center" wrapText="1"/>
    </xf>
    <xf numFmtId="0" fontId="45" fillId="33" borderId="59" xfId="0" applyFont="1" applyFill="1" applyBorder="1" applyAlignment="1">
      <alignment horizontal="center" vertical="center" wrapText="1"/>
    </xf>
    <xf numFmtId="0" fontId="45" fillId="33" borderId="60" xfId="0" applyFont="1" applyFill="1" applyBorder="1" applyAlignment="1">
      <alignment horizontal="center" vertical="center" wrapText="1"/>
    </xf>
    <xf numFmtId="0" fontId="45" fillId="0" borderId="40" xfId="0" applyFont="1" applyFill="1" applyBorder="1" applyAlignment="1">
      <alignment horizontal="center" vertical="center" wrapText="1"/>
    </xf>
    <xf numFmtId="0" fontId="45" fillId="0" borderId="59" xfId="0" applyFont="1" applyFill="1" applyBorder="1" applyAlignment="1">
      <alignment horizontal="center" vertical="center" wrapText="1"/>
    </xf>
    <xf numFmtId="0" fontId="45" fillId="0" borderId="60" xfId="0" applyFont="1" applyFill="1" applyBorder="1" applyAlignment="1">
      <alignment horizontal="center" vertical="center" wrapText="1"/>
    </xf>
    <xf numFmtId="0" fontId="45" fillId="0" borderId="58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wrapText="1"/>
    </xf>
    <xf numFmtId="0" fontId="45" fillId="0" borderId="51" xfId="0" applyFont="1" applyFill="1" applyBorder="1" applyAlignment="1">
      <alignment horizontal="center" vertical="center" wrapText="1"/>
    </xf>
    <xf numFmtId="0" fontId="45" fillId="0" borderId="52" xfId="0" applyFont="1" applyFill="1" applyBorder="1" applyAlignment="1">
      <alignment horizontal="center" vertical="center" wrapText="1"/>
    </xf>
    <xf numFmtId="0" fontId="45" fillId="0" borderId="47" xfId="0" applyFont="1" applyFill="1" applyBorder="1" applyAlignment="1">
      <alignment horizontal="center" vertical="center" wrapText="1"/>
    </xf>
    <xf numFmtId="0" fontId="45" fillId="33" borderId="58" xfId="0" applyFont="1" applyFill="1" applyBorder="1" applyAlignment="1">
      <alignment horizontal="center" vertical="center" wrapText="1"/>
    </xf>
    <xf numFmtId="0" fontId="52" fillId="0" borderId="39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left" vertical="center" wrapText="1"/>
    </xf>
    <xf numFmtId="0" fontId="45" fillId="0" borderId="39" xfId="0" applyFont="1" applyFill="1" applyBorder="1" applyAlignment="1">
      <alignment horizontal="center" vertical="center" wrapText="1"/>
    </xf>
    <xf numFmtId="0" fontId="52" fillId="0" borderId="53" xfId="0" applyFont="1" applyFill="1" applyBorder="1" applyAlignment="1">
      <alignment horizontal="left" vertical="center" wrapText="1"/>
    </xf>
    <xf numFmtId="0" fontId="52" fillId="0" borderId="75" xfId="0" applyFont="1" applyFill="1" applyBorder="1" applyAlignment="1">
      <alignment horizontal="left" vertical="center" wrapText="1"/>
    </xf>
    <xf numFmtId="0" fontId="52" fillId="0" borderId="80" xfId="0" applyFont="1" applyFill="1" applyBorder="1" applyAlignment="1">
      <alignment horizontal="left" vertical="center" wrapText="1"/>
    </xf>
    <xf numFmtId="0" fontId="45" fillId="0" borderId="76" xfId="0" applyFont="1" applyFill="1" applyBorder="1" applyAlignment="1">
      <alignment horizontal="center" vertical="center" wrapText="1"/>
    </xf>
    <xf numFmtId="0" fontId="45" fillId="0" borderId="75" xfId="0" applyFont="1" applyFill="1" applyBorder="1" applyAlignment="1">
      <alignment horizontal="center" vertical="center" wrapText="1"/>
    </xf>
    <xf numFmtId="0" fontId="45" fillId="0" borderId="80" xfId="0" applyFont="1" applyFill="1" applyBorder="1" applyAlignment="1">
      <alignment horizontal="center" vertical="center" wrapText="1"/>
    </xf>
    <xf numFmtId="0" fontId="45" fillId="0" borderId="73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left" vertical="center" wrapText="1"/>
    </xf>
    <xf numFmtId="0" fontId="13" fillId="0" borderId="39" xfId="0" applyFont="1" applyFill="1" applyBorder="1" applyAlignment="1">
      <alignment horizontal="left" vertical="center" wrapText="1"/>
    </xf>
    <xf numFmtId="0" fontId="13" fillId="0" borderId="44" xfId="0" applyFont="1" applyFill="1" applyBorder="1" applyAlignment="1">
      <alignment horizontal="left" vertical="center" wrapText="1"/>
    </xf>
    <xf numFmtId="0" fontId="13" fillId="0" borderId="45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75" xfId="0" applyFont="1" applyFill="1" applyBorder="1" applyAlignment="1">
      <alignment horizontal="left" vertical="center" wrapText="1"/>
    </xf>
    <xf numFmtId="0" fontId="13" fillId="0" borderId="80" xfId="0" applyFont="1" applyFill="1" applyBorder="1" applyAlignment="1">
      <alignment horizontal="left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76" xfId="0" applyFont="1" applyFill="1" applyBorder="1" applyAlignment="1">
      <alignment horizontal="center" vertical="center" wrapText="1"/>
    </xf>
    <xf numFmtId="0" fontId="13" fillId="0" borderId="73" xfId="0" applyFont="1" applyFill="1" applyBorder="1" applyAlignment="1">
      <alignment horizontal="center" vertical="center" wrapText="1"/>
    </xf>
    <xf numFmtId="0" fontId="13" fillId="0" borderId="80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45" fillId="0" borderId="49" xfId="0" applyFont="1" applyFill="1" applyBorder="1" applyAlignment="1">
      <alignment horizontal="center" vertical="center" wrapText="1"/>
    </xf>
    <xf numFmtId="0" fontId="45" fillId="0" borderId="79" xfId="0" applyFont="1" applyFill="1" applyBorder="1" applyAlignment="1">
      <alignment horizontal="center" vertical="center" wrapText="1"/>
    </xf>
    <xf numFmtId="0" fontId="14" fillId="36" borderId="53" xfId="0" applyFont="1" applyFill="1" applyBorder="1" applyAlignment="1">
      <alignment horizontal="center" vertical="center" wrapText="1"/>
    </xf>
    <xf numFmtId="0" fontId="14" fillId="36" borderId="73" xfId="0" applyFont="1" applyFill="1" applyBorder="1" applyAlignment="1">
      <alignment horizontal="center" vertical="center" wrapText="1"/>
    </xf>
    <xf numFmtId="0" fontId="14" fillId="36" borderId="16" xfId="0" applyFont="1" applyFill="1" applyBorder="1" applyAlignment="1">
      <alignment horizontal="center" vertical="center" wrapText="1"/>
    </xf>
    <xf numFmtId="0" fontId="14" fillId="46" borderId="17" xfId="0" applyFont="1" applyFill="1" applyBorder="1" applyAlignment="1">
      <alignment horizontal="center" vertical="center" wrapText="1"/>
    </xf>
    <xf numFmtId="0" fontId="14" fillId="36" borderId="76" xfId="0" applyFont="1" applyFill="1" applyBorder="1" applyAlignment="1">
      <alignment horizontal="center" vertical="center"/>
    </xf>
    <xf numFmtId="0" fontId="14" fillId="36" borderId="75" xfId="0" applyFont="1" applyFill="1" applyBorder="1" applyAlignment="1">
      <alignment horizontal="center" vertical="center"/>
    </xf>
    <xf numFmtId="0" fontId="14" fillId="36" borderId="80" xfId="0" applyFont="1" applyFill="1" applyBorder="1" applyAlignment="1">
      <alignment horizontal="center" vertical="center"/>
    </xf>
    <xf numFmtId="0" fontId="14" fillId="36" borderId="73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left" vertical="center" wrapText="1"/>
    </xf>
    <xf numFmtId="0" fontId="52" fillId="0" borderId="66" xfId="0" applyFont="1" applyFill="1" applyBorder="1" applyAlignment="1">
      <alignment horizontal="left" vertical="center" wrapText="1"/>
    </xf>
    <xf numFmtId="0" fontId="52" fillId="0" borderId="45" xfId="0" applyFont="1" applyFill="1" applyBorder="1" applyAlignment="1">
      <alignment horizontal="left" vertical="center" wrapText="1"/>
    </xf>
    <xf numFmtId="0" fontId="52" fillId="0" borderId="73" xfId="0" applyFont="1" applyFill="1" applyBorder="1" applyAlignment="1">
      <alignment horizontal="left" vertical="center" wrapText="1"/>
    </xf>
    <xf numFmtId="0" fontId="13" fillId="0" borderId="4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33" borderId="62" xfId="0" applyFont="1" applyFill="1" applyBorder="1" applyAlignment="1">
      <alignment horizontal="center" vertical="center" wrapText="1"/>
    </xf>
    <xf numFmtId="0" fontId="14" fillId="33" borderId="42" xfId="0" applyFont="1" applyFill="1" applyBorder="1" applyAlignment="1">
      <alignment horizontal="center" vertical="center" wrapText="1"/>
    </xf>
    <xf numFmtId="0" fontId="14" fillId="33" borderId="49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center" vertical="center" wrapText="1"/>
    </xf>
    <xf numFmtId="0" fontId="11" fillId="0" borderId="82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11" fillId="0" borderId="5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wrapText="1"/>
    </xf>
    <xf numFmtId="0" fontId="8" fillId="33" borderId="62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wrapText="1"/>
    </xf>
    <xf numFmtId="0" fontId="22" fillId="0" borderId="61" xfId="0" applyFont="1" applyFill="1" applyBorder="1" applyAlignment="1">
      <alignment horizontal="center"/>
    </xf>
    <xf numFmtId="0" fontId="13" fillId="0" borderId="61" xfId="0" applyFont="1" applyFill="1" applyBorder="1" applyAlignment="1">
      <alignment horizontal="center" vertical="center" wrapText="1"/>
    </xf>
    <xf numFmtId="0" fontId="13" fillId="0" borderId="71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33" borderId="50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0" fontId="13" fillId="33" borderId="51" xfId="0" applyFont="1" applyFill="1" applyBorder="1" applyAlignment="1">
      <alignment horizontal="center" vertical="center" wrapText="1"/>
    </xf>
    <xf numFmtId="0" fontId="13" fillId="33" borderId="52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87" xfId="0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57" xfId="0" applyFont="1" applyFill="1" applyBorder="1" applyAlignment="1">
      <alignment horizontal="center" vertical="center" wrapText="1"/>
    </xf>
    <xf numFmtId="0" fontId="14" fillId="33" borderId="81" xfId="0" applyFont="1" applyFill="1" applyBorder="1" applyAlignment="1">
      <alignment horizontal="center" vertical="center" wrapText="1"/>
    </xf>
    <xf numFmtId="0" fontId="14" fillId="0" borderId="74" xfId="0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33" borderId="62" xfId="0" applyFont="1" applyFill="1" applyBorder="1" applyAlignment="1">
      <alignment horizontal="center" vertical="center" wrapText="1"/>
    </xf>
    <xf numFmtId="0" fontId="13" fillId="33" borderId="42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8" fillId="33" borderId="52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57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0" fillId="0" borderId="85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38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0" fillId="42" borderId="21" xfId="0" applyFont="1" applyFill="1" applyBorder="1" applyAlignment="1">
      <alignment horizontal="center" vertical="center" wrapText="1"/>
    </xf>
    <xf numFmtId="0" fontId="0" fillId="42" borderId="74" xfId="0" applyFont="1" applyFill="1" applyBorder="1" applyAlignment="1">
      <alignment horizontal="center" vertical="center" wrapText="1"/>
    </xf>
    <xf numFmtId="0" fontId="0" fillId="42" borderId="31" xfId="0" applyFont="1" applyFill="1" applyBorder="1" applyAlignment="1">
      <alignment horizontal="center" vertical="center" wrapText="1"/>
    </xf>
    <xf numFmtId="0" fontId="0" fillId="42" borderId="33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 wrapText="1"/>
    </xf>
    <xf numFmtId="0" fontId="0" fillId="38" borderId="44" xfId="0" applyFont="1" applyFill="1" applyBorder="1" applyAlignment="1">
      <alignment horizontal="center" vertical="center" wrapText="1"/>
    </xf>
    <xf numFmtId="0" fontId="0" fillId="38" borderId="80" xfId="0" applyFont="1" applyFill="1" applyBorder="1" applyAlignment="1">
      <alignment horizontal="center" vertical="center" wrapText="1"/>
    </xf>
    <xf numFmtId="0" fontId="14" fillId="33" borderId="66" xfId="0" applyFont="1" applyFill="1" applyBorder="1" applyAlignment="1">
      <alignment horizontal="center" vertical="center" wrapText="1"/>
    </xf>
    <xf numFmtId="0" fontId="14" fillId="33" borderId="64" xfId="0" applyFont="1" applyFill="1" applyBorder="1" applyAlignment="1">
      <alignment horizontal="center" vertical="center" wrapText="1"/>
    </xf>
    <xf numFmtId="0" fontId="14" fillId="41" borderId="21" xfId="0" applyFont="1" applyFill="1" applyBorder="1" applyAlignment="1">
      <alignment horizontal="center" vertical="center" wrapText="1"/>
    </xf>
    <xf numFmtId="0" fontId="14" fillId="41" borderId="64" xfId="0" applyFont="1" applyFill="1" applyBorder="1" applyAlignment="1">
      <alignment horizontal="center" vertical="center" wrapText="1"/>
    </xf>
    <xf numFmtId="0" fontId="14" fillId="40" borderId="21" xfId="0" applyFont="1" applyFill="1" applyBorder="1" applyAlignment="1">
      <alignment horizontal="center" vertical="center" wrapText="1"/>
    </xf>
    <xf numFmtId="0" fontId="14" fillId="8" borderId="66" xfId="0" applyFont="1" applyFill="1" applyBorder="1" applyAlignment="1">
      <alignment horizontal="center" vertical="center" wrapText="1"/>
    </xf>
    <xf numFmtId="0" fontId="14" fillId="40" borderId="64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1" fillId="40" borderId="38" xfId="0" applyFont="1" applyFill="1" applyBorder="1" applyAlignment="1">
      <alignment horizontal="center" vertical="center" wrapText="1"/>
    </xf>
    <xf numFmtId="0" fontId="1" fillId="40" borderId="53" xfId="0" applyFont="1" applyFill="1" applyBorder="1" applyAlignment="1">
      <alignment horizontal="center" vertical="center" wrapText="1"/>
    </xf>
    <xf numFmtId="0" fontId="14" fillId="36" borderId="21" xfId="0" applyFont="1" applyFill="1" applyBorder="1" applyAlignment="1">
      <alignment horizontal="center" vertical="center" wrapText="1"/>
    </xf>
    <xf numFmtId="0" fontId="14" fillId="36" borderId="66" xfId="0" applyFont="1" applyFill="1" applyBorder="1" applyAlignment="1">
      <alignment horizontal="center" vertical="center" wrapText="1"/>
    </xf>
    <xf numFmtId="0" fontId="14" fillId="36" borderId="6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0" fillId="0" borderId="61" xfId="0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74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4" fillId="34" borderId="21" xfId="0" applyFont="1" applyFill="1" applyBorder="1" applyAlignment="1">
      <alignment horizontal="center" vertical="center" wrapText="1"/>
    </xf>
    <xf numFmtId="0" fontId="14" fillId="34" borderId="66" xfId="0" applyFont="1" applyFill="1" applyBorder="1" applyAlignment="1">
      <alignment horizontal="center" vertical="center" wrapText="1"/>
    </xf>
    <xf numFmtId="0" fontId="14" fillId="34" borderId="64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495300</xdr:colOff>
      <xdr:row>15</xdr:row>
      <xdr:rowOff>438150</xdr:rowOff>
    </xdr:from>
    <xdr:to>
      <xdr:col>23</xdr:col>
      <xdr:colOff>371475</xdr:colOff>
      <xdr:row>15</xdr:row>
      <xdr:rowOff>866775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63075" y="6848475"/>
          <a:ext cx="885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AT18"/>
  <sheetViews>
    <sheetView zoomScale="90" zoomScaleNormal="90" zoomScalePageLayoutView="0" workbookViewId="0" topLeftCell="A1">
      <selection activeCell="M13" sqref="M13"/>
    </sheetView>
  </sheetViews>
  <sheetFormatPr defaultColWidth="9.00390625" defaultRowHeight="12.75"/>
  <cols>
    <col min="1" max="1" width="3.125" style="226" customWidth="1"/>
    <col min="2" max="2" width="14.625" style="1" customWidth="1"/>
    <col min="3" max="3" width="4.125" style="1" customWidth="1"/>
    <col min="4" max="4" width="4.25390625" style="1" customWidth="1"/>
    <col min="5" max="5" width="4.625" style="1" customWidth="1"/>
    <col min="6" max="6" width="4.125" style="1" customWidth="1"/>
    <col min="7" max="7" width="4.625" style="1" customWidth="1"/>
    <col min="8" max="8" width="3.75390625" style="1" customWidth="1"/>
    <col min="9" max="9" width="4.875" style="1" customWidth="1"/>
    <col min="10" max="10" width="4.25390625" style="1" customWidth="1"/>
    <col min="11" max="11" width="4.375" style="1" customWidth="1"/>
    <col min="12" max="12" width="4.625" style="1" customWidth="1"/>
    <col min="13" max="13" width="4.00390625" style="1" customWidth="1"/>
    <col min="14" max="14" width="3.875" style="1" customWidth="1"/>
    <col min="15" max="15" width="4.25390625" style="1" customWidth="1"/>
    <col min="16" max="16" width="4.125" style="1" customWidth="1"/>
    <col min="17" max="17" width="3.75390625" style="1" customWidth="1"/>
    <col min="18" max="18" width="4.75390625" style="1" customWidth="1"/>
    <col min="19" max="19" width="4.125" style="1" customWidth="1"/>
    <col min="20" max="30" width="4.375" style="1" customWidth="1"/>
    <col min="31" max="31" width="4.125" style="1" customWidth="1"/>
    <col min="32" max="32" width="3.875" style="1" customWidth="1"/>
    <col min="33" max="33" width="4.25390625" style="1" customWidth="1"/>
    <col min="34" max="34" width="4.00390625" style="1" customWidth="1"/>
    <col min="35" max="35" width="3.875" style="1" customWidth="1"/>
    <col min="36" max="36" width="4.125" style="1" customWidth="1"/>
    <col min="37" max="37" width="3.875" style="1" customWidth="1"/>
    <col min="38" max="38" width="4.00390625" style="1" customWidth="1"/>
    <col min="39" max="39" width="4.625" style="1" customWidth="1"/>
    <col min="40" max="40" width="4.25390625" style="1" customWidth="1"/>
    <col min="41" max="41" width="4.625" style="1" customWidth="1"/>
    <col min="42" max="16384" width="9.125" style="1" customWidth="1"/>
  </cols>
  <sheetData>
    <row r="2" spans="2:39" ht="21" customHeight="1">
      <c r="B2" s="1908" t="s">
        <v>128</v>
      </c>
      <c r="C2" s="1908"/>
      <c r="D2" s="1908"/>
      <c r="E2" s="1908"/>
      <c r="F2" s="1908"/>
      <c r="G2" s="1908"/>
      <c r="H2" s="1908"/>
      <c r="I2" s="1908"/>
      <c r="J2" s="1908"/>
      <c r="K2" s="1908"/>
      <c r="L2" s="1908"/>
      <c r="M2" s="1908"/>
      <c r="N2" s="1908"/>
      <c r="O2" s="1908"/>
      <c r="P2" s="1908"/>
      <c r="Q2" s="1908"/>
      <c r="R2" s="1908"/>
      <c r="S2" s="1908"/>
      <c r="T2" s="1908"/>
      <c r="U2" s="1908"/>
      <c r="V2" s="1908"/>
      <c r="W2" s="1908"/>
      <c r="X2" s="1908"/>
      <c r="Y2" s="1908"/>
      <c r="Z2" s="1908"/>
      <c r="AA2" s="1908"/>
      <c r="AB2" s="1908"/>
      <c r="AC2" s="1908"/>
      <c r="AD2" s="1908"/>
      <c r="AE2" s="1908"/>
      <c r="AF2" s="1908"/>
      <c r="AG2" s="1908"/>
      <c r="AH2" s="1908"/>
      <c r="AI2" s="1908"/>
      <c r="AJ2" s="1908"/>
      <c r="AK2" s="1908"/>
      <c r="AL2" s="1908"/>
      <c r="AM2" s="1908"/>
    </row>
    <row r="3" spans="2:17" ht="12.75" customHeight="1">
      <c r="B3" s="1908"/>
      <c r="C3" s="1908"/>
      <c r="D3" s="1908"/>
      <c r="E3" s="1908"/>
      <c r="F3" s="1908"/>
      <c r="G3" s="1908"/>
      <c r="H3" s="1908"/>
      <c r="I3" s="1908"/>
      <c r="J3" s="1908"/>
      <c r="K3" s="1908"/>
      <c r="L3" s="1908"/>
      <c r="M3" s="1908"/>
      <c r="N3" s="1908"/>
      <c r="O3" s="1908"/>
      <c r="P3" s="1908"/>
      <c r="Q3" s="1908"/>
    </row>
    <row r="4" spans="2:38" ht="20.25" customHeight="1">
      <c r="B4" s="1908" t="s">
        <v>129</v>
      </c>
      <c r="C4" s="1908"/>
      <c r="D4" s="1908"/>
      <c r="E4" s="1908"/>
      <c r="F4" s="1908"/>
      <c r="G4" s="1908"/>
      <c r="H4" s="1908"/>
      <c r="I4" s="1908"/>
      <c r="J4" s="1908"/>
      <c r="K4" s="1908"/>
      <c r="L4" s="1908"/>
      <c r="M4" s="1908"/>
      <c r="N4" s="1908"/>
      <c r="O4" s="1908"/>
      <c r="P4" s="1908"/>
      <c r="Q4" s="1908"/>
      <c r="R4" s="1908"/>
      <c r="S4" s="1908"/>
      <c r="T4" s="1908"/>
      <c r="U4" s="1908"/>
      <c r="V4" s="1908"/>
      <c r="W4" s="1908"/>
      <c r="X4" s="1908"/>
      <c r="Y4" s="1908"/>
      <c r="Z4" s="1908"/>
      <c r="AA4" s="1908"/>
      <c r="AB4" s="1908"/>
      <c r="AC4" s="1908"/>
      <c r="AD4" s="1908"/>
      <c r="AE4" s="1908"/>
      <c r="AF4" s="1908"/>
      <c r="AG4" s="1908"/>
      <c r="AH4" s="1908"/>
      <c r="AI4" s="1908"/>
      <c r="AJ4" s="1908"/>
      <c r="AK4" s="1908"/>
      <c r="AL4" s="1908"/>
    </row>
    <row r="5" ht="13.5" thickBot="1"/>
    <row r="6" spans="1:41" ht="18.75" thickBot="1">
      <c r="A6" s="227"/>
      <c r="B6" s="1925" t="s">
        <v>11</v>
      </c>
      <c r="C6" s="1926"/>
      <c r="D6" s="1926"/>
      <c r="E6" s="1926"/>
      <c r="F6" s="1926"/>
      <c r="G6" s="1926"/>
      <c r="H6" s="1926"/>
      <c r="I6" s="1926"/>
      <c r="J6" s="1926"/>
      <c r="K6" s="1926"/>
      <c r="L6" s="1926"/>
      <c r="M6" s="1926"/>
      <c r="N6" s="1926"/>
      <c r="O6" s="1926"/>
      <c r="P6" s="1926"/>
      <c r="Q6" s="1926"/>
      <c r="R6" s="1926"/>
      <c r="S6" s="1926"/>
      <c r="T6" s="1927"/>
      <c r="U6" s="1922" t="s">
        <v>12</v>
      </c>
      <c r="V6" s="1923"/>
      <c r="W6" s="1923"/>
      <c r="X6" s="1923"/>
      <c r="Y6" s="1923"/>
      <c r="Z6" s="1923"/>
      <c r="AA6" s="1923"/>
      <c r="AB6" s="1923"/>
      <c r="AC6" s="1923"/>
      <c r="AD6" s="1923"/>
      <c r="AE6" s="1923"/>
      <c r="AF6" s="1923"/>
      <c r="AG6" s="1923"/>
      <c r="AH6" s="1923"/>
      <c r="AI6" s="1923"/>
      <c r="AJ6" s="1923"/>
      <c r="AK6" s="1923"/>
      <c r="AL6" s="1923"/>
      <c r="AM6" s="1923"/>
      <c r="AN6" s="1923"/>
      <c r="AO6" s="1924"/>
    </row>
    <row r="7" spans="1:41" s="128" customFormat="1" ht="13.5" customHeight="1" thickBot="1">
      <c r="A7" s="1916" t="s">
        <v>30</v>
      </c>
      <c r="B7" s="1918" t="s">
        <v>64</v>
      </c>
      <c r="C7" s="1910" t="s">
        <v>4</v>
      </c>
      <c r="D7" s="1910"/>
      <c r="E7" s="1920"/>
      <c r="F7" s="1910" t="s">
        <v>5</v>
      </c>
      <c r="G7" s="1910"/>
      <c r="H7" s="1920"/>
      <c r="I7" s="1910" t="s">
        <v>6</v>
      </c>
      <c r="J7" s="1910"/>
      <c r="K7" s="1920"/>
      <c r="L7" s="1921" t="s">
        <v>7</v>
      </c>
      <c r="M7" s="1910"/>
      <c r="N7" s="1920"/>
      <c r="O7" s="1910" t="s">
        <v>8</v>
      </c>
      <c r="P7" s="1910"/>
      <c r="Q7" s="1920"/>
      <c r="R7" s="1912" t="s">
        <v>3</v>
      </c>
      <c r="S7" s="1913"/>
      <c r="T7" s="1913"/>
      <c r="U7" s="1909" t="s">
        <v>4</v>
      </c>
      <c r="V7" s="1910"/>
      <c r="W7" s="1911"/>
      <c r="X7" s="1909" t="s">
        <v>5</v>
      </c>
      <c r="Y7" s="1910"/>
      <c r="Z7" s="1911"/>
      <c r="AA7" s="1915" t="s">
        <v>6</v>
      </c>
      <c r="AB7" s="1910"/>
      <c r="AC7" s="1911"/>
      <c r="AD7" s="1909" t="s">
        <v>7</v>
      </c>
      <c r="AE7" s="1910"/>
      <c r="AF7" s="1911"/>
      <c r="AG7" s="1909" t="s">
        <v>8</v>
      </c>
      <c r="AH7" s="1910"/>
      <c r="AI7" s="1911"/>
      <c r="AJ7" s="1915" t="s">
        <v>13</v>
      </c>
      <c r="AK7" s="1910"/>
      <c r="AL7" s="1911"/>
      <c r="AM7" s="1912" t="s">
        <v>3</v>
      </c>
      <c r="AN7" s="1913"/>
      <c r="AO7" s="1914"/>
    </row>
    <row r="8" spans="1:41" s="128" customFormat="1" ht="18" customHeight="1" thickBot="1">
      <c r="A8" s="1917"/>
      <c r="B8" s="1919"/>
      <c r="C8" s="705" t="s">
        <v>15</v>
      </c>
      <c r="D8" s="136" t="s">
        <v>44</v>
      </c>
      <c r="E8" s="408" t="s">
        <v>50</v>
      </c>
      <c r="F8" s="705" t="s">
        <v>15</v>
      </c>
      <c r="G8" s="136" t="s">
        <v>44</v>
      </c>
      <c r="H8" s="408" t="s">
        <v>50</v>
      </c>
      <c r="I8" s="705" t="s">
        <v>15</v>
      </c>
      <c r="J8" s="136" t="s">
        <v>44</v>
      </c>
      <c r="K8" s="408" t="s">
        <v>50</v>
      </c>
      <c r="L8" s="364" t="s">
        <v>15</v>
      </c>
      <c r="M8" s="409" t="s">
        <v>44</v>
      </c>
      <c r="N8" s="442" t="s">
        <v>50</v>
      </c>
      <c r="O8" s="705" t="s">
        <v>15</v>
      </c>
      <c r="P8" s="136" t="s">
        <v>44</v>
      </c>
      <c r="Q8" s="408" t="s">
        <v>50</v>
      </c>
      <c r="R8" s="1327" t="s">
        <v>15</v>
      </c>
      <c r="S8" s="1328" t="s">
        <v>44</v>
      </c>
      <c r="T8" s="1424" t="s">
        <v>50</v>
      </c>
      <c r="U8" s="705" t="s">
        <v>15</v>
      </c>
      <c r="V8" s="136" t="s">
        <v>44</v>
      </c>
      <c r="W8" s="408" t="s">
        <v>50</v>
      </c>
      <c r="X8" s="705" t="s">
        <v>15</v>
      </c>
      <c r="Y8" s="136" t="s">
        <v>44</v>
      </c>
      <c r="Z8" s="408" t="s">
        <v>50</v>
      </c>
      <c r="AA8" s="705" t="s">
        <v>15</v>
      </c>
      <c r="AB8" s="136" t="s">
        <v>44</v>
      </c>
      <c r="AC8" s="408" t="s">
        <v>50</v>
      </c>
      <c r="AD8" s="364" t="s">
        <v>15</v>
      </c>
      <c r="AE8" s="409" t="s">
        <v>44</v>
      </c>
      <c r="AF8" s="442" t="s">
        <v>50</v>
      </c>
      <c r="AG8" s="403" t="s">
        <v>15</v>
      </c>
      <c r="AH8" s="409" t="s">
        <v>44</v>
      </c>
      <c r="AI8" s="391" t="s">
        <v>50</v>
      </c>
      <c r="AJ8" s="364" t="s">
        <v>15</v>
      </c>
      <c r="AK8" s="409" t="s">
        <v>44</v>
      </c>
      <c r="AL8" s="442" t="s">
        <v>50</v>
      </c>
      <c r="AM8" s="410" t="s">
        <v>15</v>
      </c>
      <c r="AN8" s="411" t="s">
        <v>44</v>
      </c>
      <c r="AO8" s="411" t="s">
        <v>50</v>
      </c>
    </row>
    <row r="9" spans="1:41" s="447" customFormat="1" ht="24.75" customHeight="1" thickBot="1">
      <c r="A9" s="445">
        <v>1</v>
      </c>
      <c r="B9" s="446" t="s">
        <v>59</v>
      </c>
      <c r="C9" s="672"/>
      <c r="D9" s="673"/>
      <c r="E9" s="674"/>
      <c r="F9" s="901"/>
      <c r="G9" s="673"/>
      <c r="H9" s="674"/>
      <c r="I9" s="901"/>
      <c r="J9" s="673"/>
      <c r="K9" s="1471"/>
      <c r="L9" s="1472">
        <v>5</v>
      </c>
      <c r="M9" s="1481">
        <v>30</v>
      </c>
      <c r="N9" s="1473">
        <v>1</v>
      </c>
      <c r="O9" s="904"/>
      <c r="P9" s="684"/>
      <c r="Q9" s="685"/>
      <c r="R9" s="682">
        <f>SUM(C9,F9,I9,L9,O9)</f>
        <v>5</v>
      </c>
      <c r="S9" s="682">
        <f>SUM(D9,G9,J9,M9,P9)</f>
        <v>30</v>
      </c>
      <c r="T9" s="682">
        <f>SUM(E9,H9,K9,N9,Q9)</f>
        <v>1</v>
      </c>
      <c r="U9" s="683"/>
      <c r="V9" s="684"/>
      <c r="W9" s="685"/>
      <c r="X9" s="904"/>
      <c r="Y9" s="684"/>
      <c r="Z9" s="685"/>
      <c r="AA9" s="528"/>
      <c r="AB9" s="526"/>
      <c r="AC9" s="527"/>
      <c r="AD9" s="528"/>
      <c r="AE9" s="526">
        <v>39</v>
      </c>
      <c r="AF9" s="527"/>
      <c r="AG9" s="480"/>
      <c r="AH9" s="500">
        <v>36</v>
      </c>
      <c r="AI9" s="479"/>
      <c r="AJ9" s="480"/>
      <c r="AK9" s="478"/>
      <c r="AL9" s="484"/>
      <c r="AM9" s="682">
        <f>SUM(U9,X9,AA9,AD9,AG9,AJ9)</f>
        <v>0</v>
      </c>
      <c r="AN9" s="682">
        <f>SUM(V9,Y9,AB9,AE9,AH9,AK9)</f>
        <v>75</v>
      </c>
      <c r="AO9" s="682">
        <f>SUM(W9,Z9,AC9,AF9,AI9,AL9)</f>
        <v>0</v>
      </c>
    </row>
    <row r="10" spans="1:41" s="447" customFormat="1" ht="24.75" customHeight="1" thickBot="1">
      <c r="A10" s="445"/>
      <c r="B10" s="448" t="s">
        <v>57</v>
      </c>
      <c r="C10" s="675"/>
      <c r="D10" s="666"/>
      <c r="E10" s="676"/>
      <c r="F10" s="902"/>
      <c r="G10" s="666"/>
      <c r="H10" s="676"/>
      <c r="I10" s="902"/>
      <c r="J10" s="666"/>
      <c r="K10" s="676"/>
      <c r="L10" s="928"/>
      <c r="M10" s="852"/>
      <c r="N10" s="676"/>
      <c r="O10" s="531"/>
      <c r="P10" s="529"/>
      <c r="Q10" s="530"/>
      <c r="R10" s="682">
        <f aca="true" t="shared" si="0" ref="R10:R15">SUM(C10,F10,I10,L10,O10)</f>
        <v>0</v>
      </c>
      <c r="S10" s="682">
        <f aca="true" t="shared" si="1" ref="S10:S15">SUM(D10,G10,J10,M10,P10)</f>
        <v>0</v>
      </c>
      <c r="T10" s="682">
        <f aca="true" t="shared" si="2" ref="T10:T15">SUM(E10,H10,K10,N10,Q10)</f>
        <v>0</v>
      </c>
      <c r="U10" s="686"/>
      <c r="V10" s="687"/>
      <c r="W10" s="688"/>
      <c r="X10" s="905"/>
      <c r="Y10" s="687"/>
      <c r="Z10" s="688"/>
      <c r="AA10" s="531"/>
      <c r="AB10" s="529"/>
      <c r="AC10" s="530"/>
      <c r="AD10" s="531"/>
      <c r="AE10" s="529">
        <v>14</v>
      </c>
      <c r="AF10" s="530"/>
      <c r="AG10" s="488"/>
      <c r="AH10" s="560"/>
      <c r="AI10" s="561"/>
      <c r="AJ10" s="488"/>
      <c r="AK10" s="486"/>
      <c r="AL10" s="491"/>
      <c r="AM10" s="682">
        <f aca="true" t="shared" si="3" ref="AM10:AM15">SUM(U10,X10,AA10,AD10,AG10,AJ10)</f>
        <v>0</v>
      </c>
      <c r="AN10" s="682">
        <f aca="true" t="shared" si="4" ref="AN10:AN15">SUM(V10,Y10,AB10,AE10,AH10,AK10)</f>
        <v>14</v>
      </c>
      <c r="AO10" s="682">
        <f aca="true" t="shared" si="5" ref="AO10:AO15">SUM(W10,Z10,AC10,AF10,AI10,AL10)</f>
        <v>0</v>
      </c>
    </row>
    <row r="11" spans="1:46" s="447" customFormat="1" ht="26.25" customHeight="1" thickBot="1">
      <c r="A11" s="848"/>
      <c r="B11" s="849" t="s">
        <v>58</v>
      </c>
      <c r="C11" s="707"/>
      <c r="D11" s="708"/>
      <c r="E11" s="709"/>
      <c r="F11" s="1324"/>
      <c r="G11" s="708"/>
      <c r="H11" s="709"/>
      <c r="I11" s="1324"/>
      <c r="J11" s="708"/>
      <c r="K11" s="709"/>
      <c r="L11" s="929"/>
      <c r="M11" s="853"/>
      <c r="N11" s="772"/>
      <c r="O11" s="541"/>
      <c r="P11" s="539"/>
      <c r="Q11" s="540"/>
      <c r="R11" s="682">
        <f t="shared" si="0"/>
        <v>0</v>
      </c>
      <c r="S11" s="682">
        <f t="shared" si="1"/>
        <v>0</v>
      </c>
      <c r="T11" s="682">
        <f t="shared" si="2"/>
        <v>0</v>
      </c>
      <c r="U11" s="689"/>
      <c r="V11" s="690"/>
      <c r="W11" s="691"/>
      <c r="X11" s="906"/>
      <c r="Y11" s="690"/>
      <c r="Z11" s="691"/>
      <c r="AA11" s="535"/>
      <c r="AB11" s="533"/>
      <c r="AC11" s="534"/>
      <c r="AD11" s="541"/>
      <c r="AE11" s="539">
        <v>3</v>
      </c>
      <c r="AF11" s="540"/>
      <c r="AG11" s="846"/>
      <c r="AH11" s="735"/>
      <c r="AI11" s="1474"/>
      <c r="AJ11" s="542"/>
      <c r="AK11" s="543"/>
      <c r="AL11" s="545"/>
      <c r="AM11" s="682">
        <f t="shared" si="3"/>
        <v>0</v>
      </c>
      <c r="AN11" s="682">
        <f t="shared" si="4"/>
        <v>3</v>
      </c>
      <c r="AO11" s="682">
        <f t="shared" si="5"/>
        <v>0</v>
      </c>
      <c r="AR11" s="555"/>
      <c r="AS11" s="555"/>
      <c r="AT11" s="555"/>
    </row>
    <row r="12" spans="1:46" s="459" customFormat="1" ht="26.25" customHeight="1" thickBot="1">
      <c r="A12" s="946">
        <v>2</v>
      </c>
      <c r="B12" s="851" t="s">
        <v>115</v>
      </c>
      <c r="C12" s="773"/>
      <c r="D12" s="774"/>
      <c r="E12" s="775"/>
      <c r="F12" s="1325"/>
      <c r="G12" s="774"/>
      <c r="H12" s="775"/>
      <c r="I12" s="1325"/>
      <c r="J12" s="774"/>
      <c r="K12" s="775"/>
      <c r="L12" s="930"/>
      <c r="M12" s="1279"/>
      <c r="N12" s="847"/>
      <c r="O12" s="549"/>
      <c r="P12" s="547"/>
      <c r="Q12" s="548"/>
      <c r="R12" s="682">
        <f t="shared" si="0"/>
        <v>0</v>
      </c>
      <c r="S12" s="682">
        <f t="shared" si="1"/>
        <v>0</v>
      </c>
      <c r="T12" s="682">
        <f t="shared" si="2"/>
        <v>0</v>
      </c>
      <c r="U12" s="714"/>
      <c r="V12" s="715"/>
      <c r="W12" s="716"/>
      <c r="X12" s="908"/>
      <c r="Y12" s="715"/>
      <c r="Z12" s="716"/>
      <c r="AA12" s="549"/>
      <c r="AB12" s="547"/>
      <c r="AC12" s="548"/>
      <c r="AD12" s="549"/>
      <c r="AE12" s="547">
        <v>16</v>
      </c>
      <c r="AF12" s="548"/>
      <c r="AG12" s="769"/>
      <c r="AH12" s="550"/>
      <c r="AI12" s="551"/>
      <c r="AJ12" s="552"/>
      <c r="AK12" s="550"/>
      <c r="AL12" s="769"/>
      <c r="AM12" s="682">
        <f t="shared" si="3"/>
        <v>0</v>
      </c>
      <c r="AN12" s="682">
        <f t="shared" si="4"/>
        <v>16</v>
      </c>
      <c r="AO12" s="682">
        <f t="shared" si="5"/>
        <v>0</v>
      </c>
      <c r="AP12" s="555"/>
      <c r="AQ12" s="555"/>
      <c r="AR12" s="555"/>
      <c r="AS12" s="555"/>
      <c r="AT12" s="555"/>
    </row>
    <row r="13" spans="1:41" ht="40.5" customHeight="1" thickBot="1">
      <c r="A13" s="1019">
        <v>1</v>
      </c>
      <c r="B13" s="1352" t="s">
        <v>9</v>
      </c>
      <c r="C13" s="916"/>
      <c r="D13" s="917"/>
      <c r="E13" s="919"/>
      <c r="F13" s="911"/>
      <c r="G13" s="711"/>
      <c r="H13" s="712"/>
      <c r="I13" s="911"/>
      <c r="J13" s="711"/>
      <c r="K13" s="712"/>
      <c r="L13" s="911"/>
      <c r="M13" s="711"/>
      <c r="N13" s="712"/>
      <c r="O13" s="912"/>
      <c r="P13" s="913"/>
      <c r="Q13" s="914"/>
      <c r="R13" s="682">
        <f t="shared" si="0"/>
        <v>0</v>
      </c>
      <c r="S13" s="682">
        <f t="shared" si="1"/>
        <v>0</v>
      </c>
      <c r="T13" s="682">
        <f t="shared" si="2"/>
        <v>0</v>
      </c>
      <c r="U13" s="714"/>
      <c r="V13" s="715"/>
      <c r="W13" s="716"/>
      <c r="X13" s="904"/>
      <c r="Y13" s="684"/>
      <c r="Z13" s="685"/>
      <c r="AA13" s="528"/>
      <c r="AB13" s="526"/>
      <c r="AC13" s="527"/>
      <c r="AD13" s="525"/>
      <c r="AE13" s="526"/>
      <c r="AF13" s="527"/>
      <c r="AG13" s="922"/>
      <c r="AH13" s="112"/>
      <c r="AI13" s="127"/>
      <c r="AJ13" s="922">
        <v>8</v>
      </c>
      <c r="AK13" s="112">
        <v>53</v>
      </c>
      <c r="AL13" s="778"/>
      <c r="AM13" s="682">
        <f t="shared" si="3"/>
        <v>8</v>
      </c>
      <c r="AN13" s="682">
        <f t="shared" si="4"/>
        <v>53</v>
      </c>
      <c r="AO13" s="682">
        <f t="shared" si="5"/>
        <v>0</v>
      </c>
    </row>
    <row r="14" spans="1:41" ht="37.5" customHeight="1" thickBot="1">
      <c r="A14" s="1020">
        <v>2</v>
      </c>
      <c r="B14" s="1352" t="s">
        <v>90</v>
      </c>
      <c r="C14" s="916"/>
      <c r="D14" s="917"/>
      <c r="E14" s="919"/>
      <c r="F14" s="911"/>
      <c r="G14" s="711"/>
      <c r="H14" s="712"/>
      <c r="I14" s="911"/>
      <c r="J14" s="711"/>
      <c r="K14" s="712"/>
      <c r="L14" s="916"/>
      <c r="M14" s="917"/>
      <c r="N14" s="919"/>
      <c r="O14" s="1435"/>
      <c r="P14" s="1418"/>
      <c r="Q14" s="1436"/>
      <c r="R14" s="682">
        <f t="shared" si="0"/>
        <v>0</v>
      </c>
      <c r="S14" s="682">
        <f t="shared" si="1"/>
        <v>0</v>
      </c>
      <c r="T14" s="682">
        <f t="shared" si="2"/>
        <v>0</v>
      </c>
      <c r="U14" s="714"/>
      <c r="V14" s="715"/>
      <c r="W14" s="716"/>
      <c r="X14" s="904"/>
      <c r="Y14" s="684"/>
      <c r="Z14" s="685"/>
      <c r="AA14" s="528"/>
      <c r="AB14" s="526"/>
      <c r="AC14" s="527"/>
      <c r="AD14" s="546"/>
      <c r="AE14" s="547"/>
      <c r="AF14" s="548"/>
      <c r="AG14" s="159"/>
      <c r="AH14" s="145"/>
      <c r="AI14" s="161"/>
      <c r="AJ14" s="159">
        <v>2</v>
      </c>
      <c r="AK14" s="145">
        <v>17</v>
      </c>
      <c r="AL14" s="161"/>
      <c r="AM14" s="682">
        <f t="shared" si="3"/>
        <v>2</v>
      </c>
      <c r="AN14" s="682">
        <f t="shared" si="4"/>
        <v>17</v>
      </c>
      <c r="AO14" s="682">
        <f t="shared" si="5"/>
        <v>0</v>
      </c>
    </row>
    <row r="15" spans="1:41" ht="35.25" customHeight="1" thickBot="1">
      <c r="A15" s="425">
        <v>3</v>
      </c>
      <c r="B15" s="392" t="s">
        <v>91</v>
      </c>
      <c r="C15" s="916"/>
      <c r="D15" s="917"/>
      <c r="E15" s="919"/>
      <c r="F15" s="911"/>
      <c r="G15" s="711"/>
      <c r="H15" s="712"/>
      <c r="I15" s="911"/>
      <c r="J15" s="711"/>
      <c r="K15" s="712"/>
      <c r="L15" s="931"/>
      <c r="M15" s="706"/>
      <c r="N15" s="727"/>
      <c r="O15" s="508"/>
      <c r="P15" s="129"/>
      <c r="Q15" s="511"/>
      <c r="R15" s="682">
        <f t="shared" si="0"/>
        <v>0</v>
      </c>
      <c r="S15" s="682">
        <f t="shared" si="1"/>
        <v>0</v>
      </c>
      <c r="T15" s="682">
        <f t="shared" si="2"/>
        <v>0</v>
      </c>
      <c r="U15" s="714"/>
      <c r="V15" s="715"/>
      <c r="W15" s="716"/>
      <c r="X15" s="904"/>
      <c r="Y15" s="684"/>
      <c r="Z15" s="685"/>
      <c r="AA15" s="528"/>
      <c r="AB15" s="526"/>
      <c r="AC15" s="527"/>
      <c r="AD15" s="506"/>
      <c r="AE15" s="537"/>
      <c r="AF15" s="538"/>
      <c r="AG15" s="121"/>
      <c r="AH15" s="110"/>
      <c r="AI15" s="143"/>
      <c r="AJ15" s="121">
        <v>1</v>
      </c>
      <c r="AK15" s="110">
        <v>12</v>
      </c>
      <c r="AL15" s="38"/>
      <c r="AM15" s="682">
        <f t="shared" si="3"/>
        <v>1</v>
      </c>
      <c r="AN15" s="682">
        <f t="shared" si="4"/>
        <v>12</v>
      </c>
      <c r="AO15" s="682">
        <f t="shared" si="5"/>
        <v>0</v>
      </c>
    </row>
    <row r="16" spans="1:41" ht="18" customHeight="1" thickBot="1">
      <c r="A16" s="154"/>
      <c r="B16" s="97" t="s">
        <v>10</v>
      </c>
      <c r="C16" s="1553">
        <f aca="true" t="shared" si="6" ref="C16:AO16">SUM(C9:C15)</f>
        <v>0</v>
      </c>
      <c r="D16" s="1553">
        <f t="shared" si="6"/>
        <v>0</v>
      </c>
      <c r="E16" s="1553">
        <f t="shared" si="6"/>
        <v>0</v>
      </c>
      <c r="F16" s="591">
        <f t="shared" si="6"/>
        <v>0</v>
      </c>
      <c r="G16" s="681">
        <f t="shared" si="6"/>
        <v>0</v>
      </c>
      <c r="H16" s="1316">
        <f t="shared" si="6"/>
        <v>0</v>
      </c>
      <c r="I16" s="681">
        <f t="shared" si="6"/>
        <v>0</v>
      </c>
      <c r="J16" s="591">
        <f t="shared" si="6"/>
        <v>0</v>
      </c>
      <c r="K16" s="944">
        <f t="shared" si="6"/>
        <v>0</v>
      </c>
      <c r="L16" s="592">
        <f t="shared" si="6"/>
        <v>5</v>
      </c>
      <c r="M16" s="723">
        <f t="shared" si="6"/>
        <v>30</v>
      </c>
      <c r="N16" s="593">
        <f t="shared" si="6"/>
        <v>1</v>
      </c>
      <c r="O16" s="586">
        <f t="shared" si="6"/>
        <v>0</v>
      </c>
      <c r="P16" s="587">
        <f t="shared" si="6"/>
        <v>0</v>
      </c>
      <c r="Q16" s="586">
        <f t="shared" si="6"/>
        <v>0</v>
      </c>
      <c r="R16" s="713">
        <f t="shared" si="6"/>
        <v>5</v>
      </c>
      <c r="S16" s="935">
        <f t="shared" si="6"/>
        <v>30</v>
      </c>
      <c r="T16" s="1326">
        <f t="shared" si="6"/>
        <v>1</v>
      </c>
      <c r="U16" s="1554">
        <f t="shared" si="6"/>
        <v>0</v>
      </c>
      <c r="V16" s="1554">
        <f t="shared" si="6"/>
        <v>0</v>
      </c>
      <c r="W16" s="1554">
        <f t="shared" si="6"/>
        <v>0</v>
      </c>
      <c r="X16" s="714">
        <f t="shared" si="6"/>
        <v>0</v>
      </c>
      <c r="Y16" s="908">
        <f t="shared" si="6"/>
        <v>0</v>
      </c>
      <c r="Z16" s="1354">
        <f t="shared" si="6"/>
        <v>0</v>
      </c>
      <c r="AA16" s="714">
        <f t="shared" si="6"/>
        <v>0</v>
      </c>
      <c r="AB16" s="908">
        <f t="shared" si="6"/>
        <v>0</v>
      </c>
      <c r="AC16" s="1354">
        <f t="shared" si="6"/>
        <v>0</v>
      </c>
      <c r="AD16" s="126">
        <f t="shared" si="6"/>
        <v>0</v>
      </c>
      <c r="AE16" s="586">
        <f t="shared" si="6"/>
        <v>72</v>
      </c>
      <c r="AF16" s="584">
        <f t="shared" si="6"/>
        <v>0</v>
      </c>
      <c r="AG16" s="126">
        <f t="shared" si="6"/>
        <v>0</v>
      </c>
      <c r="AH16" s="20">
        <f t="shared" si="6"/>
        <v>36</v>
      </c>
      <c r="AI16" s="471">
        <f t="shared" si="6"/>
        <v>0</v>
      </c>
      <c r="AJ16" s="21">
        <f t="shared" si="6"/>
        <v>11</v>
      </c>
      <c r="AK16" s="413">
        <f t="shared" si="6"/>
        <v>82</v>
      </c>
      <c r="AL16" s="18">
        <f t="shared" si="6"/>
        <v>0</v>
      </c>
      <c r="AM16" s="682">
        <f t="shared" si="6"/>
        <v>11</v>
      </c>
      <c r="AN16" s="942">
        <f t="shared" si="6"/>
        <v>190</v>
      </c>
      <c r="AO16" s="682">
        <f t="shared" si="6"/>
        <v>0</v>
      </c>
    </row>
    <row r="17" spans="1:41" s="601" customFormat="1" ht="14.25" customHeight="1" thickBot="1">
      <c r="A17" s="634"/>
      <c r="B17" s="704" t="s">
        <v>88</v>
      </c>
      <c r="C17" s="704"/>
      <c r="D17" s="704"/>
      <c r="E17" s="704"/>
      <c r="F17" s="629"/>
      <c r="G17" s="630"/>
      <c r="H17" s="631"/>
      <c r="I17" s="934"/>
      <c r="J17" s="630"/>
      <c r="K17" s="631"/>
      <c r="L17" s="605"/>
      <c r="M17" s="603"/>
      <c r="N17" s="631"/>
      <c r="O17" s="605"/>
      <c r="P17" s="603"/>
      <c r="Q17" s="604"/>
      <c r="R17" s="943"/>
      <c r="S17" s="943"/>
      <c r="T17" s="943"/>
      <c r="U17" s="1551"/>
      <c r="V17" s="1551"/>
      <c r="W17" s="1551"/>
      <c r="X17" s="717"/>
      <c r="Y17" s="936"/>
      <c r="Z17" s="718"/>
      <c r="AA17" s="937"/>
      <c r="AB17" s="938"/>
      <c r="AC17" s="939"/>
      <c r="AD17" s="717"/>
      <c r="AE17" s="936"/>
      <c r="AF17" s="718"/>
      <c r="AG17" s="605"/>
      <c r="AH17" s="603"/>
      <c r="AI17" s="606"/>
      <c r="AJ17" s="602"/>
      <c r="AK17" s="603"/>
      <c r="AL17" s="604"/>
      <c r="AM17" s="943"/>
      <c r="AN17" s="943"/>
      <c r="AO17" s="943"/>
    </row>
    <row r="18" spans="1:41" s="601" customFormat="1" ht="16.5" thickBot="1">
      <c r="A18" s="635"/>
      <c r="B18" s="608" t="s">
        <v>89</v>
      </c>
      <c r="C18" s="1550"/>
      <c r="D18" s="1550"/>
      <c r="E18" s="1550"/>
      <c r="F18" s="629"/>
      <c r="G18" s="630"/>
      <c r="H18" s="631"/>
      <c r="I18" s="934"/>
      <c r="J18" s="630"/>
      <c r="K18" s="631"/>
      <c r="L18" s="934"/>
      <c r="M18" s="630"/>
      <c r="N18" s="631"/>
      <c r="O18" s="605"/>
      <c r="P18" s="603"/>
      <c r="Q18" s="604"/>
      <c r="R18" s="943"/>
      <c r="S18" s="943"/>
      <c r="T18" s="943"/>
      <c r="U18" s="943"/>
      <c r="V18" s="943"/>
      <c r="W18" s="1552"/>
      <c r="X18" s="717"/>
      <c r="Y18" s="936"/>
      <c r="Z18" s="718"/>
      <c r="AA18" s="940"/>
      <c r="AB18" s="941"/>
      <c r="AC18" s="941"/>
      <c r="AD18" s="719"/>
      <c r="AE18" s="720"/>
      <c r="AF18" s="721"/>
      <c r="AG18" s="605"/>
      <c r="AH18" s="603"/>
      <c r="AI18" s="606"/>
      <c r="AJ18" s="602"/>
      <c r="AK18" s="603"/>
      <c r="AL18" s="604"/>
      <c r="AM18" s="943"/>
      <c r="AN18" s="943"/>
      <c r="AO18" s="943"/>
    </row>
  </sheetData>
  <sheetProtection/>
  <mergeCells count="20">
    <mergeCell ref="U6:AO6"/>
    <mergeCell ref="C7:E7"/>
    <mergeCell ref="U7:W7"/>
    <mergeCell ref="F7:H7"/>
    <mergeCell ref="X7:Z7"/>
    <mergeCell ref="B2:AM2"/>
    <mergeCell ref="B4:AL4"/>
    <mergeCell ref="AG7:AI7"/>
    <mergeCell ref="AJ7:AL7"/>
    <mergeCell ref="B6:T6"/>
    <mergeCell ref="B3:Q3"/>
    <mergeCell ref="AD7:AF7"/>
    <mergeCell ref="AM7:AO7"/>
    <mergeCell ref="AA7:AC7"/>
    <mergeCell ref="R7:T7"/>
    <mergeCell ref="A7:A8"/>
    <mergeCell ref="B7:B8"/>
    <mergeCell ref="O7:Q7"/>
    <mergeCell ref="L7:N7"/>
    <mergeCell ref="I7:K7"/>
  </mergeCells>
  <printOptions/>
  <pageMargins left="0.28" right="0.17" top="0.28" bottom="0.24" header="0.19" footer="0.27"/>
  <pageSetup horizontalDpi="600" verticalDpi="600" orientation="landscape" paperSize="9" scale="75" r:id="rId1"/>
  <ignoredErrors>
    <ignoredError sqref="S16:T16 AO1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BJ698"/>
  <sheetViews>
    <sheetView zoomScale="90" zoomScaleNormal="90" zoomScalePageLayoutView="0" workbookViewId="0" topLeftCell="C1">
      <pane ySplit="6" topLeftCell="A95" activePane="bottomLeft" state="frozen"/>
      <selection pane="topLeft" activeCell="A1" sqref="A1"/>
      <selection pane="bottomLeft" activeCell="R98" sqref="R98"/>
    </sheetView>
  </sheetViews>
  <sheetFormatPr defaultColWidth="9.00390625" defaultRowHeight="12.75"/>
  <cols>
    <col min="1" max="1" width="3.25390625" style="226" customWidth="1"/>
    <col min="2" max="2" width="15.625" style="41" customWidth="1"/>
    <col min="3" max="3" width="12.00390625" style="381" customWidth="1"/>
    <col min="4" max="4" width="4.375" style="381" customWidth="1"/>
    <col min="5" max="5" width="4.875" style="381" customWidth="1"/>
    <col min="6" max="6" width="5.375" style="381" customWidth="1"/>
    <col min="7" max="7" width="6.00390625" style="381" customWidth="1"/>
    <col min="8" max="8" width="5.00390625" style="381" customWidth="1"/>
    <col min="9" max="10" width="4.625" style="381" customWidth="1"/>
    <col min="11" max="11" width="5.25390625" style="381" customWidth="1"/>
    <col min="12" max="12" width="4.25390625" style="381" customWidth="1"/>
    <col min="13" max="13" width="4.875" style="381" customWidth="1"/>
    <col min="14" max="14" width="4.25390625" style="381" customWidth="1"/>
    <col min="15" max="15" width="4.375" style="381" customWidth="1"/>
    <col min="16" max="16" width="4.625" style="381" customWidth="1"/>
    <col min="17" max="17" width="4.00390625" style="381" customWidth="1"/>
    <col min="18" max="18" width="3.875" style="381" customWidth="1"/>
    <col min="19" max="19" width="4.00390625" style="381" customWidth="1"/>
    <col min="20" max="22" width="4.125" style="1" customWidth="1"/>
    <col min="23" max="24" width="4.375" style="435" customWidth="1"/>
    <col min="25" max="25" width="5.625" style="435" customWidth="1"/>
    <col min="26" max="26" width="5.00390625" style="435" customWidth="1"/>
    <col min="27" max="27" width="3.75390625" style="435" customWidth="1"/>
    <col min="28" max="28" width="4.75390625" style="435" customWidth="1"/>
    <col min="29" max="30" width="4.25390625" style="435" customWidth="1"/>
    <col min="31" max="31" width="4.125" style="435" customWidth="1"/>
    <col min="32" max="32" width="4.625" style="435" customWidth="1"/>
    <col min="33" max="34" width="4.25390625" style="435" customWidth="1"/>
    <col min="35" max="35" width="4.125" style="435" customWidth="1"/>
    <col min="36" max="36" width="3.75390625" style="435" customWidth="1"/>
    <col min="37" max="37" width="4.125" style="435" customWidth="1"/>
    <col min="38" max="38" width="4.875" style="435" customWidth="1"/>
    <col min="39" max="39" width="3.75390625" style="435" customWidth="1"/>
    <col min="40" max="40" width="4.375" style="1" customWidth="1"/>
    <col min="41" max="41" width="5.00390625" style="1" customWidth="1"/>
    <col min="42" max="42" width="3.625" style="1" customWidth="1"/>
    <col min="43" max="43" width="4.25390625" style="1" customWidth="1"/>
    <col min="44" max="44" width="4.625" style="1" customWidth="1"/>
    <col min="45" max="45" width="3.625" style="1" customWidth="1"/>
    <col min="46" max="46" width="4.375" style="1" customWidth="1"/>
    <col min="47" max="47" width="4.875" style="1" customWidth="1"/>
    <col min="48" max="48" width="4.375" style="1" customWidth="1"/>
    <col min="49" max="49" width="12.875" style="1" customWidth="1"/>
    <col min="50" max="50" width="9.375" style="1" customWidth="1"/>
    <col min="51" max="16384" width="9.125" style="1" customWidth="1"/>
  </cols>
  <sheetData>
    <row r="1" spans="2:46" ht="26.25" customHeight="1">
      <c r="B1" s="1908" t="s">
        <v>118</v>
      </c>
      <c r="C1" s="1908"/>
      <c r="D1" s="1908"/>
      <c r="E1" s="1908"/>
      <c r="F1" s="1908"/>
      <c r="G1" s="1908"/>
      <c r="H1" s="1908"/>
      <c r="I1" s="1908"/>
      <c r="J1" s="1908"/>
      <c r="K1" s="1908"/>
      <c r="L1" s="1908"/>
      <c r="M1" s="1908"/>
      <c r="N1" s="1908"/>
      <c r="O1" s="1908"/>
      <c r="P1" s="1908"/>
      <c r="Q1" s="1908"/>
      <c r="R1" s="1908"/>
      <c r="S1" s="1908"/>
      <c r="T1" s="1908"/>
      <c r="U1" s="1908"/>
      <c r="V1" s="1908"/>
      <c r="W1" s="1908"/>
      <c r="X1" s="1908"/>
      <c r="Y1" s="1908"/>
      <c r="Z1" s="1908"/>
      <c r="AA1" s="1908"/>
      <c r="AB1" s="1908"/>
      <c r="AC1" s="1908"/>
      <c r="AD1" s="1908"/>
      <c r="AE1" s="1908"/>
      <c r="AF1" s="1908"/>
      <c r="AG1" s="1908"/>
      <c r="AH1" s="1908"/>
      <c r="AI1" s="1908"/>
      <c r="AJ1" s="1908"/>
      <c r="AK1" s="1908"/>
      <c r="AL1" s="1908"/>
      <c r="AM1" s="1908"/>
      <c r="AN1" s="1908"/>
      <c r="AO1" s="1908"/>
      <c r="AP1" s="1908"/>
      <c r="AQ1" s="1908"/>
      <c r="AR1" s="1908"/>
      <c r="AS1" s="1908"/>
      <c r="AT1" s="1908"/>
    </row>
    <row r="2" spans="2:46" ht="8.25" customHeight="1">
      <c r="B2" s="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5"/>
      <c r="U2" s="5"/>
      <c r="V2" s="5"/>
      <c r="W2" s="433"/>
      <c r="X2" s="433"/>
      <c r="Y2" s="433"/>
      <c r="Z2" s="433"/>
      <c r="AA2" s="433"/>
      <c r="AB2" s="433"/>
      <c r="AC2" s="433"/>
      <c r="AD2" s="433"/>
      <c r="AE2" s="433"/>
      <c r="AF2" s="433"/>
      <c r="AG2" s="433"/>
      <c r="AH2" s="433"/>
      <c r="AI2" s="433"/>
      <c r="AJ2" s="433"/>
      <c r="AK2" s="433"/>
      <c r="AL2" s="433"/>
      <c r="AM2" s="433"/>
      <c r="AN2" s="5"/>
      <c r="AO2" s="5"/>
      <c r="AP2" s="5"/>
      <c r="AQ2" s="5"/>
      <c r="AR2" s="5"/>
      <c r="AS2" s="5"/>
      <c r="AT2" s="5"/>
    </row>
    <row r="3" spans="2:48" ht="20.25" customHeight="1" thickBot="1">
      <c r="B3" s="1938" t="s">
        <v>129</v>
      </c>
      <c r="C3" s="2049"/>
      <c r="D3" s="2049"/>
      <c r="E3" s="2049"/>
      <c r="F3" s="2049"/>
      <c r="G3" s="2049"/>
      <c r="H3" s="2049"/>
      <c r="I3" s="2049"/>
      <c r="J3" s="2049"/>
      <c r="K3" s="2049"/>
      <c r="L3" s="2049"/>
      <c r="M3" s="2049"/>
      <c r="N3" s="2049"/>
      <c r="O3" s="2049"/>
      <c r="P3" s="2049"/>
      <c r="Q3" s="2049"/>
      <c r="R3" s="2049"/>
      <c r="S3" s="2049"/>
      <c r="T3" s="2049"/>
      <c r="U3" s="2049"/>
      <c r="V3" s="2049"/>
      <c r="W3" s="2049"/>
      <c r="X3" s="2049"/>
      <c r="Y3" s="2049"/>
      <c r="Z3" s="2049"/>
      <c r="AA3" s="2049"/>
      <c r="AB3" s="2049"/>
      <c r="AC3" s="2049"/>
      <c r="AD3" s="2049"/>
      <c r="AE3" s="2049"/>
      <c r="AF3" s="2049"/>
      <c r="AG3" s="2049"/>
      <c r="AH3" s="2049"/>
      <c r="AI3" s="2049"/>
      <c r="AJ3" s="2049"/>
      <c r="AK3" s="2049"/>
      <c r="AL3" s="2049"/>
      <c r="AM3" s="2049"/>
      <c r="AN3" s="2049"/>
      <c r="AO3" s="2049"/>
      <c r="AP3" s="2049"/>
      <c r="AQ3" s="2049"/>
      <c r="AR3" s="2049"/>
      <c r="AS3" s="2049"/>
      <c r="AV3" s="5"/>
    </row>
    <row r="4" spans="1:48" ht="21" customHeight="1" thickBot="1">
      <c r="A4" s="227"/>
      <c r="B4" s="1922" t="s">
        <v>11</v>
      </c>
      <c r="C4" s="1923"/>
      <c r="D4" s="1926"/>
      <c r="E4" s="1926"/>
      <c r="F4" s="1926"/>
      <c r="G4" s="1926"/>
      <c r="H4" s="1926"/>
      <c r="I4" s="1926"/>
      <c r="J4" s="1926"/>
      <c r="K4" s="1926"/>
      <c r="L4" s="1926"/>
      <c r="M4" s="1926"/>
      <c r="N4" s="1923"/>
      <c r="O4" s="1923"/>
      <c r="P4" s="1923"/>
      <c r="Q4" s="1923"/>
      <c r="R4" s="1923"/>
      <c r="S4" s="1923"/>
      <c r="T4" s="1923"/>
      <c r="U4" s="1923"/>
      <c r="V4" s="1923"/>
      <c r="W4" s="1923"/>
      <c r="X4" s="1923"/>
      <c r="Y4" s="1923"/>
      <c r="Z4" s="1923"/>
      <c r="AA4" s="1924"/>
      <c r="AB4" s="1548"/>
      <c r="AC4" s="1548"/>
      <c r="AD4" s="1548"/>
      <c r="AE4" s="1925" t="s">
        <v>12</v>
      </c>
      <c r="AF4" s="1926"/>
      <c r="AG4" s="1926"/>
      <c r="AH4" s="1926"/>
      <c r="AI4" s="1926"/>
      <c r="AJ4" s="1926"/>
      <c r="AK4" s="1926"/>
      <c r="AL4" s="1926"/>
      <c r="AM4" s="1926"/>
      <c r="AN4" s="1926"/>
      <c r="AO4" s="1926"/>
      <c r="AP4" s="1926"/>
      <c r="AQ4" s="1926"/>
      <c r="AR4" s="1926"/>
      <c r="AS4" s="1926"/>
      <c r="AT4" s="1926"/>
      <c r="AU4" s="1926"/>
      <c r="AV4" s="1927"/>
    </row>
    <row r="5" spans="1:50" s="2" customFormat="1" ht="21.75" customHeight="1" thickBot="1">
      <c r="A5" s="2004" t="s">
        <v>30</v>
      </c>
      <c r="B5" s="2031" t="s">
        <v>64</v>
      </c>
      <c r="C5" s="2035" t="s">
        <v>45</v>
      </c>
      <c r="D5" s="2037" t="s">
        <v>4</v>
      </c>
      <c r="E5" s="2038"/>
      <c r="F5" s="2038"/>
      <c r="G5" s="2038"/>
      <c r="H5" s="2039"/>
      <c r="I5" s="2037" t="s">
        <v>5</v>
      </c>
      <c r="J5" s="2038"/>
      <c r="K5" s="2038"/>
      <c r="L5" s="2038"/>
      <c r="M5" s="2039"/>
      <c r="N5" s="2034" t="s">
        <v>6</v>
      </c>
      <c r="O5" s="2034"/>
      <c r="P5" s="2034"/>
      <c r="Q5" s="2033" t="s">
        <v>7</v>
      </c>
      <c r="R5" s="2034"/>
      <c r="S5" s="2034"/>
      <c r="T5" s="2033" t="s">
        <v>8</v>
      </c>
      <c r="U5" s="2034"/>
      <c r="V5" s="2034"/>
      <c r="W5" s="2053" t="s">
        <v>3</v>
      </c>
      <c r="X5" s="2054"/>
      <c r="Y5" s="2054"/>
      <c r="Z5" s="2055"/>
      <c r="AA5" s="2056"/>
      <c r="AB5" s="2037" t="s">
        <v>4</v>
      </c>
      <c r="AC5" s="2038"/>
      <c r="AD5" s="2039"/>
      <c r="AE5" s="2037" t="s">
        <v>5</v>
      </c>
      <c r="AF5" s="2038"/>
      <c r="AG5" s="2039"/>
      <c r="AH5" s="2038" t="s">
        <v>6</v>
      </c>
      <c r="AI5" s="2038"/>
      <c r="AJ5" s="2039"/>
      <c r="AK5" s="2034" t="s">
        <v>7</v>
      </c>
      <c r="AL5" s="2034"/>
      <c r="AM5" s="2034"/>
      <c r="AN5" s="2037" t="s">
        <v>8</v>
      </c>
      <c r="AO5" s="2038"/>
      <c r="AP5" s="2038"/>
      <c r="AQ5" s="2050" t="s">
        <v>13</v>
      </c>
      <c r="AR5" s="2051"/>
      <c r="AS5" s="2052"/>
      <c r="AT5" s="2046" t="s">
        <v>3</v>
      </c>
      <c r="AU5" s="2047"/>
      <c r="AV5" s="2048"/>
      <c r="AW5" s="2045"/>
      <c r="AX5" s="2045"/>
    </row>
    <row r="6" spans="1:50" s="36" customFormat="1" ht="36.75" customHeight="1" thickBot="1">
      <c r="A6" s="2005"/>
      <c r="B6" s="2032"/>
      <c r="C6" s="2036"/>
      <c r="D6" s="364" t="s">
        <v>15</v>
      </c>
      <c r="E6" s="365" t="s">
        <v>126</v>
      </c>
      <c r="F6" s="1427" t="s">
        <v>120</v>
      </c>
      <c r="G6" s="409" t="s">
        <v>44</v>
      </c>
      <c r="H6" s="442" t="s">
        <v>43</v>
      </c>
      <c r="I6" s="364" t="s">
        <v>15</v>
      </c>
      <c r="J6" s="365" t="s">
        <v>126</v>
      </c>
      <c r="K6" s="1427" t="s">
        <v>120</v>
      </c>
      <c r="L6" s="409" t="s">
        <v>44</v>
      </c>
      <c r="M6" s="442" t="s">
        <v>43</v>
      </c>
      <c r="N6" s="705" t="s">
        <v>15</v>
      </c>
      <c r="O6" s="136" t="s">
        <v>44</v>
      </c>
      <c r="P6" s="680" t="s">
        <v>43</v>
      </c>
      <c r="Q6" s="135" t="s">
        <v>15</v>
      </c>
      <c r="R6" s="136" t="s">
        <v>44</v>
      </c>
      <c r="S6" s="680" t="s">
        <v>43</v>
      </c>
      <c r="T6" s="364" t="s">
        <v>15</v>
      </c>
      <c r="U6" s="409" t="s">
        <v>44</v>
      </c>
      <c r="V6" s="441" t="s">
        <v>43</v>
      </c>
      <c r="W6" s="443" t="s">
        <v>15</v>
      </c>
      <c r="X6" s="365" t="s">
        <v>126</v>
      </c>
      <c r="Y6" s="1427" t="s">
        <v>120</v>
      </c>
      <c r="Z6" s="413" t="s">
        <v>44</v>
      </c>
      <c r="AA6" s="1377" t="s">
        <v>50</v>
      </c>
      <c r="AB6" s="135" t="s">
        <v>15</v>
      </c>
      <c r="AC6" s="136" t="s">
        <v>44</v>
      </c>
      <c r="AD6" s="408" t="s">
        <v>43</v>
      </c>
      <c r="AE6" s="364" t="s">
        <v>15</v>
      </c>
      <c r="AF6" s="409" t="s">
        <v>44</v>
      </c>
      <c r="AG6" s="442" t="s">
        <v>43</v>
      </c>
      <c r="AH6" s="364" t="s">
        <v>15</v>
      </c>
      <c r="AI6" s="409" t="s">
        <v>44</v>
      </c>
      <c r="AJ6" s="442" t="s">
        <v>50</v>
      </c>
      <c r="AK6" s="365" t="s">
        <v>15</v>
      </c>
      <c r="AL6" s="409" t="s">
        <v>44</v>
      </c>
      <c r="AM6" s="442" t="s">
        <v>50</v>
      </c>
      <c r="AN6" s="403" t="s">
        <v>15</v>
      </c>
      <c r="AO6" s="391" t="s">
        <v>0</v>
      </c>
      <c r="AP6" s="391" t="s">
        <v>50</v>
      </c>
      <c r="AQ6" s="394" t="s">
        <v>15</v>
      </c>
      <c r="AR6" s="404" t="s">
        <v>44</v>
      </c>
      <c r="AS6" s="405" t="s">
        <v>50</v>
      </c>
      <c r="AT6" s="131" t="s">
        <v>15</v>
      </c>
      <c r="AU6" s="132" t="s">
        <v>0</v>
      </c>
      <c r="AV6" s="133" t="s">
        <v>42</v>
      </c>
      <c r="AW6" s="35"/>
      <c r="AX6" s="35"/>
    </row>
    <row r="7" spans="1:56" s="257" customFormat="1" ht="26.25" customHeight="1" thickBot="1">
      <c r="A7" s="250">
        <v>1</v>
      </c>
      <c r="B7" s="314" t="s">
        <v>59</v>
      </c>
      <c r="C7" s="1969" t="s">
        <v>31</v>
      </c>
      <c r="D7" s="796"/>
      <c r="E7" s="797"/>
      <c r="F7" s="797"/>
      <c r="G7" s="797"/>
      <c r="H7" s="798"/>
      <c r="I7" s="1356"/>
      <c r="J7" s="1356"/>
      <c r="K7" s="1356"/>
      <c r="L7" s="797"/>
      <c r="M7" s="798"/>
      <c r="N7" s="1356"/>
      <c r="O7" s="797"/>
      <c r="P7" s="798"/>
      <c r="Q7" s="1042">
        <f>Волгодонск!L9</f>
        <v>5</v>
      </c>
      <c r="R7" s="1035">
        <f>Волгодонск!M9</f>
        <v>30</v>
      </c>
      <c r="S7" s="1043">
        <f>Волгодонск!N9</f>
        <v>1</v>
      </c>
      <c r="T7" s="415">
        <f>Волгодонск!O9</f>
        <v>0</v>
      </c>
      <c r="U7" s="416">
        <f>Волгодонск!P9</f>
        <v>0</v>
      </c>
      <c r="V7" s="429">
        <f>Волгодонск!Q9</f>
        <v>0</v>
      </c>
      <c r="W7" s="1213">
        <f>SUM(D7,I7,N7,Q7,T7)</f>
        <v>5</v>
      </c>
      <c r="X7" s="1213">
        <f>SUM(E7,J7)</f>
        <v>0</v>
      </c>
      <c r="Y7" s="1213">
        <f>SUM(F7,K7)</f>
        <v>0</v>
      </c>
      <c r="Z7" s="1213">
        <f>SUM(G7,L7,O7,R7,U7)</f>
        <v>30</v>
      </c>
      <c r="AA7" s="1430">
        <f>SUM(H7,M7,P7,S7,V7)</f>
        <v>1</v>
      </c>
      <c r="AB7" s="1213"/>
      <c r="AC7" s="1691"/>
      <c r="AD7" s="1692"/>
      <c r="AE7" s="1654"/>
      <c r="AF7" s="1219"/>
      <c r="AG7" s="1220"/>
      <c r="AH7" s="1152"/>
      <c r="AI7" s="845">
        <f>Волгодонск!AB9</f>
        <v>0</v>
      </c>
      <c r="AJ7" s="1151"/>
      <c r="AK7" s="1152">
        <f>Волгодонск!AD9</f>
        <v>0</v>
      </c>
      <c r="AL7" s="845">
        <f>Волгодонск!AE9</f>
        <v>39</v>
      </c>
      <c r="AM7" s="1151">
        <f>Волгодонск!AF9</f>
        <v>0</v>
      </c>
      <c r="AN7" s="251">
        <f>Волгодонск!AG9</f>
        <v>0</v>
      </c>
      <c r="AO7" s="255">
        <f>Волгодонск!AH9</f>
        <v>36</v>
      </c>
      <c r="AP7" s="255">
        <f>Волгодонск!AI9</f>
        <v>0</v>
      </c>
      <c r="AQ7" s="254"/>
      <c r="AR7" s="252"/>
      <c r="AS7" s="256"/>
      <c r="AT7" s="868">
        <f>SUM(AB7,AE7,AH7,AK7,AN7,AQ7)</f>
        <v>0</v>
      </c>
      <c r="AU7" s="868">
        <f>SUM(AC7,AF7,AI7,AL7,AO7,AR7)</f>
        <v>75</v>
      </c>
      <c r="AV7" s="868">
        <f>SUM(AD7,AG7,AJ7,AM7,AP7,AS7)</f>
        <v>0</v>
      </c>
      <c r="AW7" s="6"/>
      <c r="AX7" s="6"/>
      <c r="AY7" s="6"/>
      <c r="AZ7" s="50"/>
      <c r="BA7" s="50"/>
      <c r="BB7" s="50"/>
      <c r="BC7" s="50"/>
      <c r="BD7" s="50"/>
    </row>
    <row r="8" spans="1:51" s="50" customFormat="1" ht="28.5" customHeight="1" thickBot="1">
      <c r="A8" s="228"/>
      <c r="B8" s="315" t="s">
        <v>66</v>
      </c>
      <c r="C8" s="2024"/>
      <c r="D8" s="799"/>
      <c r="E8" s="790"/>
      <c r="F8" s="790"/>
      <c r="G8" s="790"/>
      <c r="H8" s="800"/>
      <c r="I8" s="1357"/>
      <c r="J8" s="1357"/>
      <c r="K8" s="1357"/>
      <c r="L8" s="790"/>
      <c r="M8" s="800"/>
      <c r="N8" s="1357"/>
      <c r="O8" s="790"/>
      <c r="P8" s="800"/>
      <c r="Q8" s="1036"/>
      <c r="R8" s="1037"/>
      <c r="S8" s="1038"/>
      <c r="T8" s="49"/>
      <c r="U8" s="45"/>
      <c r="V8" s="430"/>
      <c r="W8" s="1213">
        <f aca="true" t="shared" si="0" ref="W8:W67">SUM(D8,I8,N8,Q8,T8)</f>
        <v>0</v>
      </c>
      <c r="X8" s="1213">
        <f aca="true" t="shared" si="1" ref="X8:X67">SUM(E8,J8)</f>
        <v>0</v>
      </c>
      <c r="Y8" s="1213">
        <f aca="true" t="shared" si="2" ref="Y8:Y67">SUM(F8,K8)</f>
        <v>0</v>
      </c>
      <c r="Z8" s="1213">
        <f aca="true" t="shared" si="3" ref="Z8:Z67">SUM(G8,L8,O8,R8,U8)</f>
        <v>0</v>
      </c>
      <c r="AA8" s="1430">
        <f aca="true" t="shared" si="4" ref="AA8:AA67">SUM(H8,M8,P8,S8,V8)</f>
        <v>0</v>
      </c>
      <c r="AB8" s="1693"/>
      <c r="AC8" s="1681"/>
      <c r="AD8" s="1694"/>
      <c r="AE8" s="1655"/>
      <c r="AF8" s="1215"/>
      <c r="AG8" s="1221"/>
      <c r="AH8" s="52"/>
      <c r="AI8" s="419"/>
      <c r="AJ8" s="418"/>
      <c r="AK8" s="52">
        <f>Волгодонск!AD10</f>
        <v>0</v>
      </c>
      <c r="AL8" s="419">
        <f>Волгодонск!AE10</f>
        <v>14</v>
      </c>
      <c r="AM8" s="418">
        <f>Волгодонск!AF10</f>
        <v>0</v>
      </c>
      <c r="AN8" s="49">
        <f>Волгодонск!AG10</f>
        <v>0</v>
      </c>
      <c r="AO8" s="47">
        <f>Волгодонск!AH10</f>
        <v>0</v>
      </c>
      <c r="AP8" s="47">
        <f>Волгодонск!AI10</f>
        <v>0</v>
      </c>
      <c r="AQ8" s="44"/>
      <c r="AR8" s="45"/>
      <c r="AS8" s="48"/>
      <c r="AT8" s="868">
        <f aca="true" t="shared" si="5" ref="AT8:AT30">SUM(AB8,AE8,AH8,AK8,AN8,AQ8)</f>
        <v>0</v>
      </c>
      <c r="AU8" s="868">
        <f aca="true" t="shared" si="6" ref="AU8:AU30">SUM(AC8,AF8,AI8,AL8,AO8,AR8)</f>
        <v>14</v>
      </c>
      <c r="AV8" s="868">
        <f aca="true" t="shared" si="7" ref="AV8:AV30">SUM(AD8,AG8,AJ8,AM8,AP8,AS8)</f>
        <v>0</v>
      </c>
      <c r="AW8" s="6"/>
      <c r="AX8" s="6"/>
      <c r="AY8" s="6"/>
    </row>
    <row r="9" spans="1:56" s="265" customFormat="1" ht="30" customHeight="1" thickBot="1">
      <c r="A9" s="258"/>
      <c r="B9" s="316" t="s">
        <v>67</v>
      </c>
      <c r="C9" s="2025"/>
      <c r="D9" s="801"/>
      <c r="E9" s="802"/>
      <c r="F9" s="802"/>
      <c r="G9" s="802"/>
      <c r="H9" s="803"/>
      <c r="I9" s="1358"/>
      <c r="J9" s="1358"/>
      <c r="K9" s="1358"/>
      <c r="L9" s="802"/>
      <c r="M9" s="803"/>
      <c r="N9" s="1358"/>
      <c r="O9" s="802"/>
      <c r="P9" s="803"/>
      <c r="Q9" s="1039"/>
      <c r="R9" s="1040"/>
      <c r="S9" s="1041"/>
      <c r="T9" s="259"/>
      <c r="U9" s="260"/>
      <c r="V9" s="431"/>
      <c r="W9" s="1213">
        <f t="shared" si="0"/>
        <v>0</v>
      </c>
      <c r="X9" s="1213">
        <f t="shared" si="1"/>
        <v>0</v>
      </c>
      <c r="Y9" s="1213">
        <f t="shared" si="2"/>
        <v>0</v>
      </c>
      <c r="Z9" s="1213">
        <f t="shared" si="3"/>
        <v>0</v>
      </c>
      <c r="AA9" s="1430">
        <f t="shared" si="4"/>
        <v>0</v>
      </c>
      <c r="AB9" s="1695"/>
      <c r="AC9" s="1696"/>
      <c r="AD9" s="1697"/>
      <c r="AE9" s="1656"/>
      <c r="AF9" s="1490"/>
      <c r="AG9" s="1491"/>
      <c r="AH9" s="1155"/>
      <c r="AI9" s="1153"/>
      <c r="AJ9" s="1154"/>
      <c r="AK9" s="1155">
        <f>Волгодонск!AD11</f>
        <v>0</v>
      </c>
      <c r="AL9" s="1153">
        <f>Волгодонск!AE11</f>
        <v>3</v>
      </c>
      <c r="AM9" s="1154">
        <f>Волгодонск!AF11</f>
        <v>0</v>
      </c>
      <c r="AN9" s="259">
        <f>Волгодонск!AG11</f>
        <v>0</v>
      </c>
      <c r="AO9" s="263">
        <f>Волгодонск!AH11</f>
        <v>0</v>
      </c>
      <c r="AP9" s="263">
        <f>Волгодонск!AI11</f>
        <v>0</v>
      </c>
      <c r="AQ9" s="262"/>
      <c r="AR9" s="260"/>
      <c r="AS9" s="264"/>
      <c r="AT9" s="868">
        <f t="shared" si="5"/>
        <v>0</v>
      </c>
      <c r="AU9" s="868">
        <f t="shared" si="6"/>
        <v>3</v>
      </c>
      <c r="AV9" s="868">
        <f t="shared" si="7"/>
        <v>0</v>
      </c>
      <c r="AW9" s="6"/>
      <c r="AX9" s="6"/>
      <c r="AY9" s="6"/>
      <c r="AZ9" s="50"/>
      <c r="BA9" s="50"/>
      <c r="BB9" s="50"/>
      <c r="BC9" s="50"/>
      <c r="BD9" s="50"/>
    </row>
    <row r="10" spans="1:56" s="257" customFormat="1" ht="26.25" customHeight="1" thickBot="1">
      <c r="A10" s="250">
        <v>1</v>
      </c>
      <c r="B10" s="314" t="s">
        <v>59</v>
      </c>
      <c r="C10" s="1969" t="s">
        <v>32</v>
      </c>
      <c r="D10" s="796"/>
      <c r="E10" s="797"/>
      <c r="F10" s="797"/>
      <c r="G10" s="797"/>
      <c r="H10" s="798"/>
      <c r="I10" s="1356" t="e">
        <f>Гуково!#REF!</f>
        <v>#REF!</v>
      </c>
      <c r="J10" s="1356" t="e">
        <f>Гуково!#REF!</f>
        <v>#REF!</v>
      </c>
      <c r="K10" s="1356" t="e">
        <f>Гуково!#REF!</f>
        <v>#REF!</v>
      </c>
      <c r="L10" s="1356">
        <f>Гуково!G7</f>
        <v>0</v>
      </c>
      <c r="M10" s="1429">
        <f>Гуково!H7</f>
        <v>0</v>
      </c>
      <c r="N10" s="1359" t="e">
        <f>Гуково!#REF!</f>
        <v>#REF!</v>
      </c>
      <c r="O10" s="1031">
        <f>Гуково!I7</f>
        <v>6</v>
      </c>
      <c r="P10" s="1034">
        <v>1</v>
      </c>
      <c r="Q10" s="1042">
        <f>Гуково!L7</f>
        <v>1</v>
      </c>
      <c r="R10" s="1035">
        <f>Гуково!M7</f>
        <v>0</v>
      </c>
      <c r="S10" s="1043">
        <f>Гуково!N7</f>
        <v>1</v>
      </c>
      <c r="T10" s="251" t="e">
        <f>Гуково!#REF!</f>
        <v>#REF!</v>
      </c>
      <c r="U10" s="252">
        <f>Гуково!P8</f>
        <v>0</v>
      </c>
      <c r="V10" s="432">
        <f>Гуково!Q7</f>
        <v>0</v>
      </c>
      <c r="W10" s="1213" t="e">
        <f t="shared" si="0"/>
        <v>#REF!</v>
      </c>
      <c r="X10" s="1213" t="e">
        <f t="shared" si="1"/>
        <v>#REF!</v>
      </c>
      <c r="Y10" s="1213" t="e">
        <f t="shared" si="2"/>
        <v>#REF!</v>
      </c>
      <c r="Z10" s="1213">
        <f t="shared" si="3"/>
        <v>6</v>
      </c>
      <c r="AA10" s="1430">
        <f t="shared" si="4"/>
        <v>2</v>
      </c>
      <c r="AB10" s="1213"/>
      <c r="AC10" s="1691"/>
      <c r="AD10" s="1692"/>
      <c r="AE10" s="251" t="e">
        <f>Гуково!#REF!</f>
        <v>#REF!</v>
      </c>
      <c r="AF10" s="252">
        <f>Гуково!AC7</f>
        <v>20</v>
      </c>
      <c r="AG10" s="256">
        <f>Гуково!AD7</f>
        <v>3</v>
      </c>
      <c r="AH10" s="251"/>
      <c r="AI10" s="252">
        <f>Гуково!AF7</f>
        <v>35</v>
      </c>
      <c r="AJ10" s="256">
        <f>Гуково!AG7</f>
        <v>8</v>
      </c>
      <c r="AK10" s="251">
        <f>Гуково!AH7</f>
        <v>0</v>
      </c>
      <c r="AL10" s="252">
        <f>Гуково!AI7</f>
        <v>35</v>
      </c>
      <c r="AM10" s="256">
        <f>Гуково!AJ7</f>
        <v>1</v>
      </c>
      <c r="AN10" s="251">
        <f>Гуково!AK7</f>
        <v>0</v>
      </c>
      <c r="AO10" s="255">
        <f>Гуково!AL7</f>
        <v>40</v>
      </c>
      <c r="AP10" s="255">
        <f>Гуково!AM7</f>
        <v>0</v>
      </c>
      <c r="AQ10" s="254"/>
      <c r="AR10" s="252"/>
      <c r="AS10" s="256"/>
      <c r="AT10" s="868" t="e">
        <f t="shared" si="5"/>
        <v>#REF!</v>
      </c>
      <c r="AU10" s="868">
        <f t="shared" si="6"/>
        <v>130</v>
      </c>
      <c r="AV10" s="868">
        <f t="shared" si="7"/>
        <v>12</v>
      </c>
      <c r="AW10" s="6"/>
      <c r="AX10" s="6"/>
      <c r="AY10" s="6"/>
      <c r="AZ10" s="50"/>
      <c r="BA10" s="50"/>
      <c r="BB10" s="50"/>
      <c r="BC10" s="50"/>
      <c r="BD10" s="50"/>
    </row>
    <row r="11" spans="1:51" s="50" customFormat="1" ht="27.75" customHeight="1" thickBot="1">
      <c r="A11" s="228"/>
      <c r="B11" s="315" t="s">
        <v>66</v>
      </c>
      <c r="C11" s="2024"/>
      <c r="D11" s="799"/>
      <c r="E11" s="790"/>
      <c r="F11" s="790"/>
      <c r="G11" s="790"/>
      <c r="H11" s="800"/>
      <c r="I11" s="1357"/>
      <c r="J11" s="1357"/>
      <c r="K11" s="1357"/>
      <c r="L11" s="790"/>
      <c r="M11" s="800"/>
      <c r="N11" s="1357"/>
      <c r="O11" s="790"/>
      <c r="P11" s="800"/>
      <c r="Q11" s="1036"/>
      <c r="R11" s="1037"/>
      <c r="S11" s="1038"/>
      <c r="T11" s="49"/>
      <c r="U11" s="45"/>
      <c r="V11" s="430"/>
      <c r="W11" s="1213">
        <f t="shared" si="0"/>
        <v>0</v>
      </c>
      <c r="X11" s="1213">
        <f t="shared" si="1"/>
        <v>0</v>
      </c>
      <c r="Y11" s="1213">
        <f t="shared" si="2"/>
        <v>0</v>
      </c>
      <c r="Z11" s="1213">
        <f t="shared" si="3"/>
        <v>0</v>
      </c>
      <c r="AA11" s="1430">
        <f t="shared" si="4"/>
        <v>0</v>
      </c>
      <c r="AB11" s="1693"/>
      <c r="AC11" s="1681"/>
      <c r="AD11" s="1694"/>
      <c r="AE11" s="49" t="e">
        <f>Гуково!#REF!</f>
        <v>#REF!</v>
      </c>
      <c r="AF11" s="45">
        <f>Гуково!AC8</f>
        <v>18</v>
      </c>
      <c r="AG11" s="48">
        <f>Гуково!AD8</f>
        <v>0</v>
      </c>
      <c r="AH11" s="49"/>
      <c r="AI11" s="45">
        <f>Гуково!AF8</f>
        <v>10</v>
      </c>
      <c r="AJ11" s="48"/>
      <c r="AK11" s="49">
        <f>Гуково!AH8</f>
        <v>0</v>
      </c>
      <c r="AL11" s="45">
        <f>Гуково!AI8</f>
        <v>0</v>
      </c>
      <c r="AM11" s="48">
        <f>Гуково!AJ8</f>
        <v>0</v>
      </c>
      <c r="AN11" s="49">
        <f>Гуково!AK8</f>
        <v>0</v>
      </c>
      <c r="AO11" s="47">
        <f>Гуково!AL8</f>
        <v>0</v>
      </c>
      <c r="AP11" s="47">
        <f>Гуково!AM8</f>
        <v>0</v>
      </c>
      <c r="AQ11" s="44"/>
      <c r="AR11" s="45"/>
      <c r="AS11" s="48"/>
      <c r="AT11" s="868" t="e">
        <f t="shared" si="5"/>
        <v>#REF!</v>
      </c>
      <c r="AU11" s="868">
        <f t="shared" si="6"/>
        <v>28</v>
      </c>
      <c r="AV11" s="868">
        <f t="shared" si="7"/>
        <v>0</v>
      </c>
      <c r="AW11" s="6"/>
      <c r="AX11" s="6"/>
      <c r="AY11" s="6"/>
    </row>
    <row r="12" spans="1:51" s="50" customFormat="1" ht="27.75" customHeight="1" thickBot="1">
      <c r="A12" s="865"/>
      <c r="B12" s="315" t="s">
        <v>67</v>
      </c>
      <c r="C12" s="862"/>
      <c r="D12" s="801"/>
      <c r="E12" s="802"/>
      <c r="F12" s="802"/>
      <c r="G12" s="802"/>
      <c r="H12" s="803"/>
      <c r="I12" s="1358"/>
      <c r="J12" s="1358"/>
      <c r="K12" s="1358"/>
      <c r="L12" s="802"/>
      <c r="M12" s="803"/>
      <c r="N12" s="1360"/>
      <c r="O12" s="1032"/>
      <c r="P12" s="1033"/>
      <c r="Q12" s="1044"/>
      <c r="R12" s="1045"/>
      <c r="S12" s="1046"/>
      <c r="T12" s="350"/>
      <c r="U12" s="351"/>
      <c r="V12" s="866"/>
      <c r="W12" s="1213">
        <f t="shared" si="0"/>
        <v>0</v>
      </c>
      <c r="X12" s="1213">
        <f t="shared" si="1"/>
        <v>0</v>
      </c>
      <c r="Y12" s="1213">
        <f t="shared" si="2"/>
        <v>0</v>
      </c>
      <c r="Z12" s="1213">
        <f t="shared" si="3"/>
        <v>0</v>
      </c>
      <c r="AA12" s="1430">
        <f t="shared" si="4"/>
        <v>0</v>
      </c>
      <c r="AB12" s="1695"/>
      <c r="AC12" s="1696"/>
      <c r="AD12" s="1697"/>
      <c r="AE12" s="259" t="e">
        <f>Гуково!#REF!</f>
        <v>#REF!</v>
      </c>
      <c r="AF12" s="260">
        <f>Гуково!AC9</f>
        <v>3</v>
      </c>
      <c r="AG12" s="264">
        <f>Гуково!AD9</f>
        <v>0</v>
      </c>
      <c r="AH12" s="259"/>
      <c r="AI12" s="260">
        <f>Гуково!AF9</f>
        <v>13</v>
      </c>
      <c r="AJ12" s="264"/>
      <c r="AK12" s="259">
        <f>Гуково!AH9</f>
        <v>0</v>
      </c>
      <c r="AL12" s="260">
        <f>Гуково!AI9</f>
        <v>0</v>
      </c>
      <c r="AM12" s="264">
        <f>Гуково!AJ9</f>
        <v>0</v>
      </c>
      <c r="AN12" s="49">
        <f>Гуково!AK9</f>
        <v>0</v>
      </c>
      <c r="AO12" s="47">
        <f>Гуково!AL9</f>
        <v>0</v>
      </c>
      <c r="AP12" s="47">
        <f>Гуково!AM9</f>
        <v>0</v>
      </c>
      <c r="AQ12" s="354"/>
      <c r="AR12" s="351"/>
      <c r="AS12" s="352"/>
      <c r="AT12" s="868" t="e">
        <f t="shared" si="5"/>
        <v>#REF!</v>
      </c>
      <c r="AU12" s="868">
        <f t="shared" si="6"/>
        <v>16</v>
      </c>
      <c r="AV12" s="868">
        <f t="shared" si="7"/>
        <v>0</v>
      </c>
      <c r="AW12" s="6"/>
      <c r="AX12" s="6"/>
      <c r="AY12" s="6"/>
    </row>
    <row r="13" spans="1:56" s="257" customFormat="1" ht="26.25" customHeight="1" thickBot="1">
      <c r="A13" s="250">
        <v>1</v>
      </c>
      <c r="B13" s="314" t="s">
        <v>59</v>
      </c>
      <c r="C13" s="1969" t="s">
        <v>33</v>
      </c>
      <c r="D13" s="796"/>
      <c r="E13" s="797"/>
      <c r="F13" s="797"/>
      <c r="G13" s="797"/>
      <c r="H13" s="798"/>
      <c r="I13" s="1356"/>
      <c r="J13" s="1356"/>
      <c r="K13" s="1356"/>
      <c r="L13" s="797"/>
      <c r="M13" s="798"/>
      <c r="N13" s="1356"/>
      <c r="O13" s="797">
        <f>Георгиевск!J10</f>
        <v>12</v>
      </c>
      <c r="P13" s="798">
        <f>Георгиевск!K10</f>
        <v>0</v>
      </c>
      <c r="Q13" s="1042">
        <f>Георгиевск!L10</f>
        <v>0</v>
      </c>
      <c r="R13" s="1035">
        <f>Георгиевск!M10</f>
        <v>55</v>
      </c>
      <c r="S13" s="1043">
        <f>Георгиевск!N10</f>
        <v>0</v>
      </c>
      <c r="T13" s="251">
        <f>Георгиевск!O10</f>
        <v>0</v>
      </c>
      <c r="U13" s="252">
        <f>Георгиевск!P10</f>
        <v>0</v>
      </c>
      <c r="V13" s="432">
        <f>Георгиевск!Q10</f>
        <v>0</v>
      </c>
      <c r="W13" s="1213">
        <f t="shared" si="0"/>
        <v>0</v>
      </c>
      <c r="X13" s="1213">
        <f t="shared" si="1"/>
        <v>0</v>
      </c>
      <c r="Y13" s="1213">
        <f t="shared" si="2"/>
        <v>0</v>
      </c>
      <c r="Z13" s="1213">
        <f t="shared" si="3"/>
        <v>67</v>
      </c>
      <c r="AA13" s="1430">
        <f t="shared" si="4"/>
        <v>0</v>
      </c>
      <c r="AB13" s="1213"/>
      <c r="AC13" s="1691"/>
      <c r="AD13" s="1692"/>
      <c r="AE13" s="350"/>
      <c r="AF13" s="351"/>
      <c r="AG13" s="352"/>
      <c r="AH13" s="350"/>
      <c r="AI13" s="351">
        <f>Георгиевск!AB10</f>
        <v>19</v>
      </c>
      <c r="AJ13" s="352">
        <f>Георгиевск!AC10</f>
        <v>1</v>
      </c>
      <c r="AK13" s="350">
        <f>Георгиевск!AD10</f>
        <v>0</v>
      </c>
      <c r="AL13" s="351">
        <f>Георгиевск!AE10</f>
        <v>19</v>
      </c>
      <c r="AM13" s="352">
        <f>Георгиевск!AF10</f>
        <v>0</v>
      </c>
      <c r="AN13" s="251">
        <f>Георгиевск!AG10</f>
        <v>0</v>
      </c>
      <c r="AO13" s="255">
        <f>Георгиевск!AH10</f>
        <v>28</v>
      </c>
      <c r="AP13" s="255">
        <f>Георгиевск!AI10</f>
        <v>0</v>
      </c>
      <c r="AQ13" s="254"/>
      <c r="AR13" s="252"/>
      <c r="AS13" s="256"/>
      <c r="AT13" s="868">
        <f t="shared" si="5"/>
        <v>0</v>
      </c>
      <c r="AU13" s="868">
        <f t="shared" si="6"/>
        <v>66</v>
      </c>
      <c r="AV13" s="868">
        <f t="shared" si="7"/>
        <v>1</v>
      </c>
      <c r="AW13" s="6"/>
      <c r="AX13" s="6"/>
      <c r="AY13" s="6"/>
      <c r="AZ13" s="50"/>
      <c r="BA13" s="50"/>
      <c r="BB13" s="50"/>
      <c r="BC13" s="50"/>
      <c r="BD13" s="50"/>
    </row>
    <row r="14" spans="1:51" s="50" customFormat="1" ht="26.25" customHeight="1" thickBot="1">
      <c r="A14" s="228"/>
      <c r="B14" s="315" t="s">
        <v>66</v>
      </c>
      <c r="C14" s="2024"/>
      <c r="D14" s="799"/>
      <c r="E14" s="790"/>
      <c r="F14" s="790"/>
      <c r="G14" s="790"/>
      <c r="H14" s="800"/>
      <c r="I14" s="1357"/>
      <c r="J14" s="1357"/>
      <c r="K14" s="1357"/>
      <c r="L14" s="790"/>
      <c r="M14" s="800"/>
      <c r="N14" s="1357"/>
      <c r="O14" s="790"/>
      <c r="P14" s="800"/>
      <c r="Q14" s="1036"/>
      <c r="R14" s="1037"/>
      <c r="S14" s="1038"/>
      <c r="T14" s="49"/>
      <c r="U14" s="45"/>
      <c r="V14" s="430"/>
      <c r="W14" s="1213">
        <f t="shared" si="0"/>
        <v>0</v>
      </c>
      <c r="X14" s="1213">
        <f t="shared" si="1"/>
        <v>0</v>
      </c>
      <c r="Y14" s="1213">
        <f t="shared" si="2"/>
        <v>0</v>
      </c>
      <c r="Z14" s="1213">
        <f t="shared" si="3"/>
        <v>0</v>
      </c>
      <c r="AA14" s="1430">
        <f t="shared" si="4"/>
        <v>0</v>
      </c>
      <c r="AB14" s="1693"/>
      <c r="AC14" s="1681"/>
      <c r="AD14" s="1694"/>
      <c r="AE14" s="49"/>
      <c r="AF14" s="45"/>
      <c r="AG14" s="48"/>
      <c r="AH14" s="49"/>
      <c r="AI14" s="45">
        <f>Георгиевск!AB11</f>
        <v>36</v>
      </c>
      <c r="AJ14" s="48"/>
      <c r="AK14" s="49">
        <f>Георгиевск!AD11</f>
        <v>0</v>
      </c>
      <c r="AL14" s="45">
        <f>Георгиевск!AE11</f>
        <v>65</v>
      </c>
      <c r="AM14" s="48">
        <f>Георгиевск!AF11</f>
        <v>0</v>
      </c>
      <c r="AN14" s="49">
        <f>Георгиевск!AG11</f>
        <v>0</v>
      </c>
      <c r="AO14" s="47">
        <f>Георгиевск!AH11</f>
        <v>1</v>
      </c>
      <c r="AP14" s="47">
        <f>Георгиевск!AI11</f>
        <v>0</v>
      </c>
      <c r="AQ14" s="44"/>
      <c r="AR14" s="45"/>
      <c r="AS14" s="48"/>
      <c r="AT14" s="868">
        <f t="shared" si="5"/>
        <v>0</v>
      </c>
      <c r="AU14" s="868">
        <f t="shared" si="6"/>
        <v>102</v>
      </c>
      <c r="AV14" s="868">
        <f t="shared" si="7"/>
        <v>0</v>
      </c>
      <c r="AW14" s="6"/>
      <c r="AX14" s="6"/>
      <c r="AY14" s="6"/>
    </row>
    <row r="15" spans="1:56" s="265" customFormat="1" ht="28.5" customHeight="1" thickBot="1">
      <c r="A15" s="258"/>
      <c r="B15" s="316" t="s">
        <v>67</v>
      </c>
      <c r="C15" s="2025"/>
      <c r="D15" s="801"/>
      <c r="E15" s="802"/>
      <c r="F15" s="802"/>
      <c r="G15" s="802"/>
      <c r="H15" s="803"/>
      <c r="I15" s="1358"/>
      <c r="J15" s="1358"/>
      <c r="K15" s="1358"/>
      <c r="L15" s="802"/>
      <c r="M15" s="803"/>
      <c r="N15" s="1358"/>
      <c r="O15" s="802"/>
      <c r="P15" s="803"/>
      <c r="Q15" s="1039"/>
      <c r="R15" s="1040"/>
      <c r="S15" s="1041"/>
      <c r="T15" s="259"/>
      <c r="U15" s="260"/>
      <c r="V15" s="431"/>
      <c r="W15" s="1213">
        <f t="shared" si="0"/>
        <v>0</v>
      </c>
      <c r="X15" s="1213">
        <f t="shared" si="1"/>
        <v>0</v>
      </c>
      <c r="Y15" s="1213">
        <f t="shared" si="2"/>
        <v>0</v>
      </c>
      <c r="Z15" s="1213">
        <f t="shared" si="3"/>
        <v>0</v>
      </c>
      <c r="AA15" s="1430">
        <f t="shared" si="4"/>
        <v>0</v>
      </c>
      <c r="AB15" s="1695"/>
      <c r="AC15" s="1696"/>
      <c r="AD15" s="1697"/>
      <c r="AE15" s="259"/>
      <c r="AF15" s="260"/>
      <c r="AG15" s="264"/>
      <c r="AH15" s="218"/>
      <c r="AI15" s="216">
        <f>Георгиевск!AB12</f>
        <v>1</v>
      </c>
      <c r="AJ15" s="217"/>
      <c r="AK15" s="218">
        <f>Георгиевск!AD12</f>
        <v>0</v>
      </c>
      <c r="AL15" s="216">
        <f>Георгиевск!AE12</f>
        <v>2</v>
      </c>
      <c r="AM15" s="217">
        <f>Георгиевск!AF12</f>
        <v>0</v>
      </c>
      <c r="AN15" s="259">
        <f>Георгиевск!AG12</f>
        <v>0</v>
      </c>
      <c r="AO15" s="263">
        <f>Георгиевск!AH12</f>
        <v>0</v>
      </c>
      <c r="AP15" s="263">
        <f>Георгиевск!AI12</f>
        <v>0</v>
      </c>
      <c r="AQ15" s="262"/>
      <c r="AR15" s="260"/>
      <c r="AS15" s="264"/>
      <c r="AT15" s="868">
        <f t="shared" si="5"/>
        <v>0</v>
      </c>
      <c r="AU15" s="868">
        <f t="shared" si="6"/>
        <v>3</v>
      </c>
      <c r="AV15" s="868">
        <f t="shared" si="7"/>
        <v>0</v>
      </c>
      <c r="AW15" s="6"/>
      <c r="AX15" s="6"/>
      <c r="AY15" s="6"/>
      <c r="AZ15" s="50"/>
      <c r="BA15" s="50"/>
      <c r="BB15" s="50"/>
      <c r="BC15" s="50"/>
      <c r="BD15" s="50"/>
    </row>
    <row r="16" spans="1:56" s="257" customFormat="1" ht="27" customHeight="1" thickBot="1">
      <c r="A16" s="250">
        <v>1</v>
      </c>
      <c r="B16" s="314" t="s">
        <v>59</v>
      </c>
      <c r="C16" s="1969" t="s">
        <v>34</v>
      </c>
      <c r="D16" s="796"/>
      <c r="E16" s="797"/>
      <c r="F16" s="797"/>
      <c r="G16" s="797"/>
      <c r="H16" s="798"/>
      <c r="I16" s="1356"/>
      <c r="J16" s="1356"/>
      <c r="K16" s="1356"/>
      <c r="L16" s="797"/>
      <c r="M16" s="798"/>
      <c r="N16" s="1359"/>
      <c r="O16" s="1031">
        <f>Ейск!J9</f>
        <v>15</v>
      </c>
      <c r="P16" s="1034">
        <f>Ейск!K9</f>
        <v>1</v>
      </c>
      <c r="Q16" s="1042">
        <f>Ейск!L9</f>
        <v>0</v>
      </c>
      <c r="R16" s="1035">
        <f>Ейск!M9</f>
        <v>15</v>
      </c>
      <c r="S16" s="1043">
        <f>Ейск!N9</f>
        <v>0</v>
      </c>
      <c r="T16" s="251">
        <f>Ейск!O9</f>
        <v>0</v>
      </c>
      <c r="U16" s="252">
        <f>Ейск!P9</f>
        <v>0</v>
      </c>
      <c r="V16" s="432"/>
      <c r="W16" s="1213">
        <f t="shared" si="0"/>
        <v>0</v>
      </c>
      <c r="X16" s="1213">
        <f t="shared" si="1"/>
        <v>0</v>
      </c>
      <c r="Y16" s="1213">
        <f t="shared" si="2"/>
        <v>0</v>
      </c>
      <c r="Z16" s="1213">
        <f t="shared" si="3"/>
        <v>30</v>
      </c>
      <c r="AA16" s="1430">
        <f t="shared" si="4"/>
        <v>1</v>
      </c>
      <c r="AB16" s="1213"/>
      <c r="AC16" s="1691"/>
      <c r="AD16" s="1692"/>
      <c r="AE16" s="251"/>
      <c r="AF16" s="252"/>
      <c r="AG16" s="256">
        <f>Ейск!Z9</f>
        <v>0</v>
      </c>
      <c r="AH16" s="251"/>
      <c r="AI16" s="252">
        <f>Ейск!AB9</f>
        <v>14</v>
      </c>
      <c r="AJ16" s="256">
        <f>Ейск!AC9</f>
        <v>0</v>
      </c>
      <c r="AK16" s="251">
        <f>Ейск!AD9</f>
        <v>0</v>
      </c>
      <c r="AL16" s="252">
        <f>Ейск!AE9</f>
        <v>29</v>
      </c>
      <c r="AM16" s="256">
        <f>Ейск!AF9</f>
        <v>0</v>
      </c>
      <c r="AN16" s="251">
        <f>Ейск!AG9</f>
        <v>0</v>
      </c>
      <c r="AO16" s="255">
        <f>Ейск!AH9</f>
        <v>30</v>
      </c>
      <c r="AP16" s="255">
        <f>Ейск!AI9</f>
        <v>0</v>
      </c>
      <c r="AQ16" s="254"/>
      <c r="AR16" s="252"/>
      <c r="AS16" s="256"/>
      <c r="AT16" s="868">
        <f t="shared" si="5"/>
        <v>0</v>
      </c>
      <c r="AU16" s="868">
        <f t="shared" si="6"/>
        <v>73</v>
      </c>
      <c r="AV16" s="868">
        <f t="shared" si="7"/>
        <v>0</v>
      </c>
      <c r="AW16" s="6"/>
      <c r="AX16" s="6"/>
      <c r="AY16" s="6"/>
      <c r="AZ16" s="50"/>
      <c r="BA16" s="50"/>
      <c r="BB16" s="50"/>
      <c r="BC16" s="50"/>
      <c r="BD16" s="50"/>
    </row>
    <row r="17" spans="1:51" s="50" customFormat="1" ht="26.25" customHeight="1" thickBot="1">
      <c r="A17" s="228"/>
      <c r="B17" s="315" t="s">
        <v>66</v>
      </c>
      <c r="C17" s="2024"/>
      <c r="D17" s="799"/>
      <c r="E17" s="790"/>
      <c r="F17" s="790"/>
      <c r="G17" s="790"/>
      <c r="H17" s="800"/>
      <c r="I17" s="1357"/>
      <c r="J17" s="1357"/>
      <c r="K17" s="1357"/>
      <c r="L17" s="790"/>
      <c r="M17" s="800"/>
      <c r="N17" s="1357"/>
      <c r="O17" s="790"/>
      <c r="P17" s="800"/>
      <c r="Q17" s="1036"/>
      <c r="R17" s="1037"/>
      <c r="S17" s="1038"/>
      <c r="T17" s="49"/>
      <c r="U17" s="45"/>
      <c r="V17" s="46"/>
      <c r="W17" s="1213">
        <f t="shared" si="0"/>
        <v>0</v>
      </c>
      <c r="X17" s="1213">
        <f t="shared" si="1"/>
        <v>0</v>
      </c>
      <c r="Y17" s="1213">
        <f t="shared" si="2"/>
        <v>0</v>
      </c>
      <c r="Z17" s="1213">
        <f t="shared" si="3"/>
        <v>0</v>
      </c>
      <c r="AA17" s="1430">
        <f t="shared" si="4"/>
        <v>0</v>
      </c>
      <c r="AB17" s="1693"/>
      <c r="AC17" s="1681"/>
      <c r="AD17" s="1694"/>
      <c r="AE17" s="49"/>
      <c r="AF17" s="45"/>
      <c r="AG17" s="48"/>
      <c r="AH17" s="49"/>
      <c r="AI17" s="45">
        <f>Ейск!AB10</f>
        <v>20</v>
      </c>
      <c r="AJ17" s="48"/>
      <c r="AK17" s="49">
        <f>Ейск!AD10</f>
        <v>0</v>
      </c>
      <c r="AL17" s="45">
        <f>Ейск!AE10</f>
        <v>21</v>
      </c>
      <c r="AM17" s="48">
        <f>Ейск!AF10</f>
        <v>0</v>
      </c>
      <c r="AN17" s="49">
        <f>Ейск!AG10</f>
        <v>0</v>
      </c>
      <c r="AO17" s="47">
        <f>Ейск!AH10</f>
        <v>3</v>
      </c>
      <c r="AP17" s="47">
        <f>Ейск!AI10</f>
        <v>0</v>
      </c>
      <c r="AQ17" s="44"/>
      <c r="AR17" s="45"/>
      <c r="AS17" s="48"/>
      <c r="AT17" s="868">
        <f t="shared" si="5"/>
        <v>0</v>
      </c>
      <c r="AU17" s="868">
        <f t="shared" si="6"/>
        <v>44</v>
      </c>
      <c r="AV17" s="868">
        <f t="shared" si="7"/>
        <v>0</v>
      </c>
      <c r="AW17" s="6"/>
      <c r="AX17" s="6"/>
      <c r="AY17" s="6"/>
    </row>
    <row r="18" spans="1:56" s="265" customFormat="1" ht="31.5" customHeight="1" thickBot="1">
      <c r="A18" s="258"/>
      <c r="B18" s="316" t="s">
        <v>67</v>
      </c>
      <c r="C18" s="2025"/>
      <c r="D18" s="801"/>
      <c r="E18" s="802"/>
      <c r="F18" s="802"/>
      <c r="G18" s="802"/>
      <c r="H18" s="803"/>
      <c r="I18" s="1358"/>
      <c r="J18" s="1358"/>
      <c r="K18" s="1358"/>
      <c r="L18" s="802"/>
      <c r="M18" s="803"/>
      <c r="N18" s="1360"/>
      <c r="O18" s="1032"/>
      <c r="P18" s="1033"/>
      <c r="Q18" s="1039"/>
      <c r="R18" s="1040"/>
      <c r="S18" s="1041"/>
      <c r="T18" s="259"/>
      <c r="U18" s="260"/>
      <c r="V18" s="261"/>
      <c r="W18" s="1213">
        <f t="shared" si="0"/>
        <v>0</v>
      </c>
      <c r="X18" s="1213">
        <f t="shared" si="1"/>
        <v>0</v>
      </c>
      <c r="Y18" s="1213">
        <f t="shared" si="2"/>
        <v>0</v>
      </c>
      <c r="Z18" s="1213">
        <f t="shared" si="3"/>
        <v>0</v>
      </c>
      <c r="AA18" s="1430">
        <f t="shared" si="4"/>
        <v>0</v>
      </c>
      <c r="AB18" s="1695"/>
      <c r="AC18" s="1696"/>
      <c r="AD18" s="1697"/>
      <c r="AE18" s="218"/>
      <c r="AF18" s="216"/>
      <c r="AG18" s="217"/>
      <c r="AH18" s="259"/>
      <c r="AI18" s="260">
        <f>Ейск!AB11</f>
        <v>6</v>
      </c>
      <c r="AJ18" s="264"/>
      <c r="AK18" s="259">
        <f>Ейск!AD11</f>
        <v>0</v>
      </c>
      <c r="AL18" s="260">
        <f>Ейск!AE11</f>
        <v>4</v>
      </c>
      <c r="AM18" s="264">
        <f>Ейск!AF11</f>
        <v>0</v>
      </c>
      <c r="AN18" s="259">
        <f>Ейск!AG11</f>
        <v>0</v>
      </c>
      <c r="AO18" s="263">
        <f>Ейск!AH11</f>
        <v>1</v>
      </c>
      <c r="AP18" s="263">
        <f>Ейск!AI11</f>
        <v>0</v>
      </c>
      <c r="AQ18" s="262"/>
      <c r="AR18" s="260"/>
      <c r="AS18" s="264"/>
      <c r="AT18" s="868">
        <f t="shared" si="5"/>
        <v>0</v>
      </c>
      <c r="AU18" s="868">
        <f t="shared" si="6"/>
        <v>11</v>
      </c>
      <c r="AV18" s="868">
        <f t="shared" si="7"/>
        <v>0</v>
      </c>
      <c r="AW18" s="6"/>
      <c r="AX18" s="6"/>
      <c r="AY18" s="6"/>
      <c r="AZ18" s="50"/>
      <c r="BA18" s="50"/>
      <c r="BB18" s="50"/>
      <c r="BC18" s="50"/>
      <c r="BD18" s="50"/>
    </row>
    <row r="19" spans="1:56" s="257" customFormat="1" ht="27.75" customHeight="1" thickBot="1">
      <c r="A19" s="250">
        <v>1</v>
      </c>
      <c r="B19" s="314" t="s">
        <v>59</v>
      </c>
      <c r="C19" s="1969" t="s">
        <v>35</v>
      </c>
      <c r="D19" s="796"/>
      <c r="E19" s="797"/>
      <c r="F19" s="797"/>
      <c r="G19" s="797"/>
      <c r="H19" s="798"/>
      <c r="I19" s="1356">
        <f>Кисловодск!F7</f>
        <v>0</v>
      </c>
      <c r="J19" s="1356"/>
      <c r="K19" s="1356"/>
      <c r="L19" s="797">
        <f>Кисловодск!G7</f>
        <v>13</v>
      </c>
      <c r="M19" s="798"/>
      <c r="N19" s="1356"/>
      <c r="O19" s="797">
        <f>Кисловодск!J7</f>
        <v>1</v>
      </c>
      <c r="P19" s="798"/>
      <c r="Q19" s="1042">
        <f>Кисловодск!L7</f>
        <v>0</v>
      </c>
      <c r="R19" s="1035">
        <f>Кисловодск!M7</f>
        <v>29</v>
      </c>
      <c r="S19" s="1043">
        <f>Кисловодск!N7</f>
        <v>1</v>
      </c>
      <c r="T19" s="251">
        <f>Кисловодск!O7</f>
        <v>0</v>
      </c>
      <c r="U19" s="252">
        <f>Кисловодск!P7</f>
        <v>0</v>
      </c>
      <c r="V19" s="253">
        <f>Кисловодск!Q7</f>
        <v>0</v>
      </c>
      <c r="W19" s="1213">
        <f t="shared" si="0"/>
        <v>0</v>
      </c>
      <c r="X19" s="1213">
        <f t="shared" si="1"/>
        <v>0</v>
      </c>
      <c r="Y19" s="1213">
        <f t="shared" si="2"/>
        <v>0</v>
      </c>
      <c r="Z19" s="1213">
        <f>SUM(G19,L19,O19,R19,U19)</f>
        <v>43</v>
      </c>
      <c r="AA19" s="1430">
        <f t="shared" si="4"/>
        <v>1</v>
      </c>
      <c r="AB19" s="1213"/>
      <c r="AC19" s="1691"/>
      <c r="AD19" s="1692"/>
      <c r="AE19" s="251">
        <f>Кисловодск!X7</f>
        <v>0</v>
      </c>
      <c r="AF19" s="252">
        <f>Кисловодск!Y7</f>
        <v>2</v>
      </c>
      <c r="AG19" s="256">
        <f>Кисловодск!Z7</f>
        <v>0</v>
      </c>
      <c r="AH19" s="350"/>
      <c r="AI19" s="351"/>
      <c r="AJ19" s="352"/>
      <c r="AK19" s="350">
        <f>Кисловодск!AD7</f>
        <v>0</v>
      </c>
      <c r="AL19" s="351">
        <f>Кисловодск!AE7</f>
        <v>14</v>
      </c>
      <c r="AM19" s="352">
        <f>Кисловодск!AF7</f>
        <v>1</v>
      </c>
      <c r="AN19" s="251">
        <f>Кисловодск!AG7</f>
        <v>0</v>
      </c>
      <c r="AO19" s="255">
        <f>Кисловодск!AH7</f>
        <v>14</v>
      </c>
      <c r="AP19" s="255">
        <f>Кисловодск!AI7</f>
        <v>0</v>
      </c>
      <c r="AQ19" s="254"/>
      <c r="AR19" s="252"/>
      <c r="AS19" s="256"/>
      <c r="AT19" s="868">
        <f t="shared" si="5"/>
        <v>0</v>
      </c>
      <c r="AU19" s="868">
        <f t="shared" si="6"/>
        <v>30</v>
      </c>
      <c r="AV19" s="868">
        <f t="shared" si="7"/>
        <v>1</v>
      </c>
      <c r="AW19" s="6"/>
      <c r="AX19" s="6"/>
      <c r="AY19" s="6"/>
      <c r="AZ19" s="50"/>
      <c r="BA19" s="50"/>
      <c r="BB19" s="50"/>
      <c r="BC19" s="50"/>
      <c r="BD19" s="50"/>
    </row>
    <row r="20" spans="1:51" s="50" customFormat="1" ht="27.75" customHeight="1" thickBot="1">
      <c r="A20" s="228"/>
      <c r="B20" s="315" t="s">
        <v>66</v>
      </c>
      <c r="C20" s="2024"/>
      <c r="D20" s="799"/>
      <c r="E20" s="790"/>
      <c r="F20" s="790"/>
      <c r="G20" s="790"/>
      <c r="H20" s="800"/>
      <c r="I20" s="1357"/>
      <c r="J20" s="1357"/>
      <c r="K20" s="1357"/>
      <c r="L20" s="790"/>
      <c r="M20" s="800"/>
      <c r="N20" s="1357"/>
      <c r="O20" s="790"/>
      <c r="P20" s="800"/>
      <c r="Q20" s="1036"/>
      <c r="R20" s="1037"/>
      <c r="S20" s="1038"/>
      <c r="T20" s="49"/>
      <c r="U20" s="45"/>
      <c r="V20" s="46"/>
      <c r="W20" s="1213">
        <f t="shared" si="0"/>
        <v>0</v>
      </c>
      <c r="X20" s="1213">
        <f t="shared" si="1"/>
        <v>0</v>
      </c>
      <c r="Y20" s="1213">
        <f t="shared" si="2"/>
        <v>0</v>
      </c>
      <c r="Z20" s="1213">
        <f t="shared" si="3"/>
        <v>0</v>
      </c>
      <c r="AA20" s="1430">
        <f t="shared" si="4"/>
        <v>0</v>
      </c>
      <c r="AB20" s="1693"/>
      <c r="AC20" s="1681"/>
      <c r="AD20" s="1694"/>
      <c r="AE20" s="49">
        <f>Кисловодск!X8</f>
        <v>0</v>
      </c>
      <c r="AF20" s="45">
        <f>Кисловодск!Y8</f>
        <v>29</v>
      </c>
      <c r="AG20" s="48">
        <f>Кисловодск!Z8</f>
        <v>1</v>
      </c>
      <c r="AH20" s="49"/>
      <c r="AI20" s="45"/>
      <c r="AJ20" s="48"/>
      <c r="AK20" s="49">
        <f>Кисловодск!AD8</f>
        <v>0</v>
      </c>
      <c r="AL20" s="45">
        <f>Кисловодск!AE8</f>
        <v>21</v>
      </c>
      <c r="AM20" s="48">
        <f>Кисловодск!AF8</f>
        <v>0</v>
      </c>
      <c r="AN20" s="49">
        <f>Кисловодск!AG8</f>
        <v>0</v>
      </c>
      <c r="AO20" s="47">
        <f>Кисловодск!AH8</f>
        <v>0</v>
      </c>
      <c r="AP20" s="47">
        <f>Кисловодск!AI8</f>
        <v>0</v>
      </c>
      <c r="AQ20" s="44"/>
      <c r="AR20" s="45"/>
      <c r="AS20" s="48"/>
      <c r="AT20" s="868">
        <f t="shared" si="5"/>
        <v>0</v>
      </c>
      <c r="AU20" s="868">
        <f t="shared" si="6"/>
        <v>50</v>
      </c>
      <c r="AV20" s="868">
        <f t="shared" si="7"/>
        <v>1</v>
      </c>
      <c r="AW20" s="6"/>
      <c r="AX20" s="6"/>
      <c r="AY20" s="6"/>
    </row>
    <row r="21" spans="1:56" s="265" customFormat="1" ht="28.5" customHeight="1" thickBot="1">
      <c r="A21" s="258"/>
      <c r="B21" s="316" t="s">
        <v>67</v>
      </c>
      <c r="C21" s="2025"/>
      <c r="D21" s="801"/>
      <c r="E21" s="802"/>
      <c r="F21" s="802"/>
      <c r="G21" s="802"/>
      <c r="H21" s="803"/>
      <c r="I21" s="1358"/>
      <c r="J21" s="1358"/>
      <c r="K21" s="1358"/>
      <c r="L21" s="802"/>
      <c r="M21" s="803"/>
      <c r="N21" s="1358"/>
      <c r="O21" s="802"/>
      <c r="P21" s="803"/>
      <c r="Q21" s="1039"/>
      <c r="R21" s="1040"/>
      <c r="S21" s="1041"/>
      <c r="T21" s="259"/>
      <c r="U21" s="260"/>
      <c r="V21" s="261"/>
      <c r="W21" s="1213">
        <f t="shared" si="0"/>
        <v>0</v>
      </c>
      <c r="X21" s="1213">
        <f t="shared" si="1"/>
        <v>0</v>
      </c>
      <c r="Y21" s="1213">
        <f t="shared" si="2"/>
        <v>0</v>
      </c>
      <c r="Z21" s="1213">
        <f t="shared" si="3"/>
        <v>0</v>
      </c>
      <c r="AA21" s="1430">
        <f t="shared" si="4"/>
        <v>0</v>
      </c>
      <c r="AB21" s="1695"/>
      <c r="AC21" s="1696"/>
      <c r="AD21" s="1697"/>
      <c r="AE21" s="259">
        <f>Кисловодск!X9</f>
        <v>0</v>
      </c>
      <c r="AF21" s="260">
        <f>Кисловодск!Y9</f>
        <v>1</v>
      </c>
      <c r="AG21" s="264">
        <f>Кисловодск!Z9</f>
        <v>0</v>
      </c>
      <c r="AH21" s="218"/>
      <c r="AI21" s="216"/>
      <c r="AJ21" s="217"/>
      <c r="AK21" s="218">
        <f>Кисловодск!AD9</f>
        <v>0</v>
      </c>
      <c r="AL21" s="216">
        <f>Кисловодск!AE9</f>
        <v>3</v>
      </c>
      <c r="AM21" s="217">
        <f>Кисловодск!AF9</f>
        <v>0</v>
      </c>
      <c r="AN21" s="259">
        <f>Кисловодск!AG9</f>
        <v>0</v>
      </c>
      <c r="AO21" s="263">
        <f>Кисловодск!AH9</f>
        <v>0</v>
      </c>
      <c r="AP21" s="263">
        <f>Кисловодск!AI9</f>
        <v>0</v>
      </c>
      <c r="AQ21" s="262"/>
      <c r="AR21" s="260"/>
      <c r="AS21" s="264"/>
      <c r="AT21" s="868">
        <f t="shared" si="5"/>
        <v>0</v>
      </c>
      <c r="AU21" s="868">
        <f t="shared" si="6"/>
        <v>4</v>
      </c>
      <c r="AV21" s="868">
        <f t="shared" si="7"/>
        <v>0</v>
      </c>
      <c r="AW21" s="6"/>
      <c r="AX21" s="6"/>
      <c r="AY21" s="6"/>
      <c r="AZ21" s="50"/>
      <c r="BA21" s="50"/>
      <c r="BB21" s="50"/>
      <c r="BC21" s="50"/>
      <c r="BD21" s="50"/>
    </row>
    <row r="22" spans="1:51" s="50" customFormat="1" ht="28.5" customHeight="1" thickBot="1">
      <c r="A22" s="228"/>
      <c r="B22" s="315" t="s">
        <v>59</v>
      </c>
      <c r="C22" s="2024" t="s">
        <v>36</v>
      </c>
      <c r="D22" s="796"/>
      <c r="E22" s="797"/>
      <c r="F22" s="797"/>
      <c r="G22" s="797"/>
      <c r="H22" s="798"/>
      <c r="I22" s="1356"/>
      <c r="J22" s="1356"/>
      <c r="K22" s="1356"/>
      <c r="L22" s="797"/>
      <c r="M22" s="798"/>
      <c r="N22" s="1359"/>
      <c r="O22" s="1031"/>
      <c r="P22" s="1034"/>
      <c r="Q22" s="1042"/>
      <c r="R22" s="1035"/>
      <c r="S22" s="1043"/>
      <c r="T22" s="49"/>
      <c r="U22" s="45"/>
      <c r="V22" s="46"/>
      <c r="W22" s="1213">
        <f t="shared" si="0"/>
        <v>0</v>
      </c>
      <c r="X22" s="1213">
        <f t="shared" si="1"/>
        <v>0</v>
      </c>
      <c r="Y22" s="1213">
        <f t="shared" si="2"/>
        <v>0</v>
      </c>
      <c r="Z22" s="1213">
        <f t="shared" si="3"/>
        <v>0</v>
      </c>
      <c r="AA22" s="1430">
        <f t="shared" si="4"/>
        <v>0</v>
      </c>
      <c r="AB22" s="1213"/>
      <c r="AC22" s="1691"/>
      <c r="AD22" s="1692"/>
      <c r="AE22" s="415">
        <f>Миллерово!AD7</f>
        <v>0</v>
      </c>
      <c r="AF22" s="416">
        <f>Миллерово!AE7</f>
        <v>0</v>
      </c>
      <c r="AG22" s="1142">
        <f>Миллерово!AF7</f>
        <v>0</v>
      </c>
      <c r="AH22" s="251"/>
      <c r="AI22" s="252"/>
      <c r="AJ22" s="256"/>
      <c r="AK22" s="415">
        <f>Миллерово!AJ7</f>
        <v>0</v>
      </c>
      <c r="AL22" s="416">
        <f>Миллерово!AK7</f>
        <v>0</v>
      </c>
      <c r="AM22" s="1142">
        <f>Миллерово!AL7</f>
        <v>0</v>
      </c>
      <c r="AN22" s="1152">
        <f>Миллерово!AM7</f>
        <v>0</v>
      </c>
      <c r="AO22" s="1150">
        <f>Миллерово!AN7</f>
        <v>0</v>
      </c>
      <c r="AP22" s="1150">
        <f>Миллерово!AO7</f>
        <v>0</v>
      </c>
      <c r="AQ22" s="44"/>
      <c r="AR22" s="45"/>
      <c r="AS22" s="48"/>
      <c r="AT22" s="868">
        <f t="shared" si="5"/>
        <v>0</v>
      </c>
      <c r="AU22" s="868">
        <f t="shared" si="6"/>
        <v>0</v>
      </c>
      <c r="AV22" s="868">
        <f t="shared" si="7"/>
        <v>0</v>
      </c>
      <c r="AW22" s="6"/>
      <c r="AX22" s="6"/>
      <c r="AY22" s="6"/>
    </row>
    <row r="23" spans="1:51" s="50" customFormat="1" ht="28.5" customHeight="1" thickBot="1">
      <c r="A23" s="229"/>
      <c r="B23" s="315" t="s">
        <v>66</v>
      </c>
      <c r="C23" s="2024"/>
      <c r="D23" s="799"/>
      <c r="E23" s="790"/>
      <c r="F23" s="790"/>
      <c r="G23" s="790"/>
      <c r="H23" s="800"/>
      <c r="I23" s="1357"/>
      <c r="J23" s="1357"/>
      <c r="K23" s="1357"/>
      <c r="L23" s="790"/>
      <c r="M23" s="800"/>
      <c r="N23" s="1357"/>
      <c r="O23" s="790"/>
      <c r="P23" s="800"/>
      <c r="Q23" s="1047"/>
      <c r="R23" s="1048"/>
      <c r="S23" s="1049"/>
      <c r="T23" s="218"/>
      <c r="U23" s="216"/>
      <c r="V23" s="867"/>
      <c r="W23" s="1213">
        <f t="shared" si="0"/>
        <v>0</v>
      </c>
      <c r="X23" s="1213">
        <f t="shared" si="1"/>
        <v>0</v>
      </c>
      <c r="Y23" s="1213">
        <f t="shared" si="2"/>
        <v>0</v>
      </c>
      <c r="Z23" s="1213">
        <f t="shared" si="3"/>
        <v>0</v>
      </c>
      <c r="AA23" s="1430">
        <f t="shared" si="4"/>
        <v>0</v>
      </c>
      <c r="AB23" s="1693"/>
      <c r="AC23" s="1681"/>
      <c r="AD23" s="1694"/>
      <c r="AE23" s="52">
        <f>Миллерово!AD8</f>
        <v>0</v>
      </c>
      <c r="AF23" s="419">
        <f>Миллерово!AE8</f>
        <v>19</v>
      </c>
      <c r="AG23" s="418">
        <f>Миллерово!AF8</f>
        <v>0</v>
      </c>
      <c r="AH23" s="49"/>
      <c r="AI23" s="419">
        <f>Миллерово!AH8</f>
        <v>38</v>
      </c>
      <c r="AJ23" s="48"/>
      <c r="AK23" s="52">
        <f>Миллерово!AJ8</f>
        <v>0</v>
      </c>
      <c r="AL23" s="419">
        <f>Миллерово!AK8</f>
        <v>36</v>
      </c>
      <c r="AM23" s="418">
        <f>Миллерово!AL8</f>
        <v>0</v>
      </c>
      <c r="AN23" s="1152">
        <f>Миллерово!AM8</f>
        <v>0</v>
      </c>
      <c r="AO23" s="1150">
        <f>Миллерово!AN8</f>
        <v>0</v>
      </c>
      <c r="AP23" s="1150">
        <f>Миллерово!AO8</f>
        <v>0</v>
      </c>
      <c r="AQ23" s="215"/>
      <c r="AR23" s="216"/>
      <c r="AS23" s="217"/>
      <c r="AT23" s="868">
        <f t="shared" si="5"/>
        <v>0</v>
      </c>
      <c r="AU23" s="868">
        <f t="shared" si="6"/>
        <v>93</v>
      </c>
      <c r="AV23" s="868">
        <f t="shared" si="7"/>
        <v>0</v>
      </c>
      <c r="AW23" s="6"/>
      <c r="AX23" s="6"/>
      <c r="AY23" s="6"/>
    </row>
    <row r="24" spans="1:56" s="265" customFormat="1" ht="27.75" customHeight="1" thickBot="1">
      <c r="A24" s="258"/>
      <c r="B24" s="316" t="s">
        <v>67</v>
      </c>
      <c r="C24" s="2025"/>
      <c r="D24" s="801"/>
      <c r="E24" s="802"/>
      <c r="F24" s="802"/>
      <c r="G24" s="802"/>
      <c r="H24" s="803"/>
      <c r="I24" s="1358"/>
      <c r="J24" s="1358"/>
      <c r="K24" s="1358"/>
      <c r="L24" s="802"/>
      <c r="M24" s="803"/>
      <c r="N24" s="1360"/>
      <c r="O24" s="1032"/>
      <c r="P24" s="1033"/>
      <c r="Q24" s="1039"/>
      <c r="R24" s="1040"/>
      <c r="S24" s="1041"/>
      <c r="T24" s="259"/>
      <c r="U24" s="260"/>
      <c r="V24" s="261"/>
      <c r="W24" s="1213">
        <f t="shared" si="0"/>
        <v>0</v>
      </c>
      <c r="X24" s="1213">
        <f t="shared" si="1"/>
        <v>0</v>
      </c>
      <c r="Y24" s="1213">
        <f t="shared" si="2"/>
        <v>0</v>
      </c>
      <c r="Z24" s="1213">
        <f t="shared" si="3"/>
        <v>0</v>
      </c>
      <c r="AA24" s="1430">
        <f t="shared" si="4"/>
        <v>0</v>
      </c>
      <c r="AB24" s="1695"/>
      <c r="AC24" s="1696"/>
      <c r="AD24" s="1697"/>
      <c r="AE24" s="1156">
        <f>Миллерово!AD9</f>
        <v>0</v>
      </c>
      <c r="AF24" s="1143">
        <f>Миллерово!AE9</f>
        <v>7</v>
      </c>
      <c r="AG24" s="1144">
        <f>Миллерово!AF9</f>
        <v>0</v>
      </c>
      <c r="AH24" s="259"/>
      <c r="AI24" s="1143">
        <f>Миллерово!AH9</f>
        <v>1</v>
      </c>
      <c r="AJ24" s="264"/>
      <c r="AK24" s="1156">
        <f>Миллерово!AJ9</f>
        <v>0</v>
      </c>
      <c r="AL24" s="1143">
        <f>Миллерово!AK9</f>
        <v>1</v>
      </c>
      <c r="AM24" s="1144">
        <f>Миллерово!AL9</f>
        <v>0</v>
      </c>
      <c r="AN24" s="1152">
        <f>Миллерово!AM9</f>
        <v>0</v>
      </c>
      <c r="AO24" s="1150">
        <f>Миллерово!AN9</f>
        <v>0</v>
      </c>
      <c r="AP24" s="1150">
        <f>Миллерово!AO9</f>
        <v>0</v>
      </c>
      <c r="AQ24" s="262"/>
      <c r="AR24" s="260"/>
      <c r="AS24" s="264"/>
      <c r="AT24" s="868">
        <f t="shared" si="5"/>
        <v>0</v>
      </c>
      <c r="AU24" s="868">
        <f t="shared" si="6"/>
        <v>9</v>
      </c>
      <c r="AV24" s="868">
        <f t="shared" si="7"/>
        <v>0</v>
      </c>
      <c r="AW24" s="6"/>
      <c r="AX24" s="6"/>
      <c r="AY24" s="6"/>
      <c r="AZ24" s="50"/>
      <c r="BA24" s="50"/>
      <c r="BB24" s="50"/>
      <c r="BC24" s="50"/>
      <c r="BD24" s="50"/>
    </row>
    <row r="25" spans="1:56" s="257" customFormat="1" ht="22.5" customHeight="1" thickBot="1">
      <c r="A25" s="250">
        <v>1</v>
      </c>
      <c r="B25" s="314" t="s">
        <v>59</v>
      </c>
      <c r="C25" s="1969" t="s">
        <v>37</v>
      </c>
      <c r="D25" s="796"/>
      <c r="E25" s="797"/>
      <c r="F25" s="797"/>
      <c r="G25" s="797"/>
      <c r="H25" s="798"/>
      <c r="I25" s="1356"/>
      <c r="J25" s="1356"/>
      <c r="K25" s="1356"/>
      <c r="L25" s="797">
        <f>Махачкала!G8</f>
        <v>0</v>
      </c>
      <c r="M25" s="798"/>
      <c r="N25" s="1356">
        <f>Махачкала!I8</f>
        <v>10</v>
      </c>
      <c r="O25" s="797">
        <f>Махачкала!J8</f>
        <v>4</v>
      </c>
      <c r="P25" s="798"/>
      <c r="Q25" s="1042">
        <f>Махачкала!L8</f>
        <v>10</v>
      </c>
      <c r="R25" s="1035">
        <f>Махачкала!M8</f>
        <v>5</v>
      </c>
      <c r="S25" s="1043">
        <f>Махачкала!N8</f>
        <v>0</v>
      </c>
      <c r="T25" s="251">
        <f>Махачкала!O8</f>
        <v>0</v>
      </c>
      <c r="U25" s="252">
        <f>Махачкала!P8</f>
        <v>0</v>
      </c>
      <c r="V25" s="253">
        <f>Махачкала!Q8</f>
        <v>0</v>
      </c>
      <c r="W25" s="1213">
        <f t="shared" si="0"/>
        <v>20</v>
      </c>
      <c r="X25" s="1213">
        <f t="shared" si="1"/>
        <v>0</v>
      </c>
      <c r="Y25" s="1213">
        <f t="shared" si="2"/>
        <v>0</v>
      </c>
      <c r="Z25" s="1213">
        <f t="shared" si="3"/>
        <v>9</v>
      </c>
      <c r="AA25" s="1430">
        <f t="shared" si="4"/>
        <v>0</v>
      </c>
      <c r="AB25" s="1213"/>
      <c r="AC25" s="1691"/>
      <c r="AD25" s="1692"/>
      <c r="AE25" s="251">
        <f>Махачкала!X8</f>
        <v>0</v>
      </c>
      <c r="AF25" s="252">
        <f>Махачкала!Y8</f>
        <v>7</v>
      </c>
      <c r="AG25" s="256">
        <f>Махачкала!Z8</f>
        <v>6</v>
      </c>
      <c r="AH25" s="350">
        <f>Махачкала!AA8</f>
        <v>4</v>
      </c>
      <c r="AI25" s="351">
        <f>Махачкала!AB8</f>
        <v>8</v>
      </c>
      <c r="AJ25" s="351">
        <f>Махачкала!AC8</f>
        <v>3</v>
      </c>
      <c r="AK25" s="350">
        <f>Махачкала!AD8</f>
        <v>10</v>
      </c>
      <c r="AL25" s="351">
        <f>Махачкала!AE8</f>
        <v>10</v>
      </c>
      <c r="AM25" s="352">
        <f>Махачкала!AF8</f>
        <v>3</v>
      </c>
      <c r="AN25" s="251">
        <f>Махачкала!AG8</f>
        <v>2</v>
      </c>
      <c r="AO25" s="255">
        <f>Махачкала!AH8</f>
        <v>18</v>
      </c>
      <c r="AP25" s="255">
        <f>Махачкала!AI8</f>
        <v>3</v>
      </c>
      <c r="AQ25" s="254"/>
      <c r="AR25" s="252"/>
      <c r="AS25" s="256"/>
      <c r="AT25" s="868">
        <f t="shared" si="5"/>
        <v>16</v>
      </c>
      <c r="AU25" s="868">
        <f t="shared" si="6"/>
        <v>43</v>
      </c>
      <c r="AV25" s="868">
        <f t="shared" si="7"/>
        <v>15</v>
      </c>
      <c r="AW25" s="6"/>
      <c r="AX25" s="6"/>
      <c r="AY25" s="6"/>
      <c r="AZ25" s="50"/>
      <c r="BA25" s="50"/>
      <c r="BB25" s="50"/>
      <c r="BC25" s="50"/>
      <c r="BD25" s="50"/>
    </row>
    <row r="26" spans="1:51" s="50" customFormat="1" ht="24.75" customHeight="1" thickBot="1">
      <c r="A26" s="228"/>
      <c r="B26" s="315" t="s">
        <v>66</v>
      </c>
      <c r="C26" s="2024"/>
      <c r="D26" s="799"/>
      <c r="E26" s="790"/>
      <c r="F26" s="790"/>
      <c r="G26" s="790"/>
      <c r="H26" s="800"/>
      <c r="I26" s="1357"/>
      <c r="J26" s="1357"/>
      <c r="K26" s="1357"/>
      <c r="L26" s="790"/>
      <c r="M26" s="800"/>
      <c r="N26" s="1357"/>
      <c r="O26" s="790"/>
      <c r="P26" s="800"/>
      <c r="Q26" s="1036"/>
      <c r="R26" s="1037"/>
      <c r="S26" s="1038"/>
      <c r="T26" s="49"/>
      <c r="U26" s="45"/>
      <c r="V26" s="46"/>
      <c r="W26" s="1213">
        <f t="shared" si="0"/>
        <v>0</v>
      </c>
      <c r="X26" s="1213">
        <f t="shared" si="1"/>
        <v>0</v>
      </c>
      <c r="Y26" s="1213">
        <f t="shared" si="2"/>
        <v>0</v>
      </c>
      <c r="Z26" s="1213">
        <f t="shared" si="3"/>
        <v>0</v>
      </c>
      <c r="AA26" s="1430">
        <f t="shared" si="4"/>
        <v>0</v>
      </c>
      <c r="AB26" s="1693"/>
      <c r="AC26" s="1681"/>
      <c r="AD26" s="1694"/>
      <c r="AE26" s="49">
        <f>Махачкала!X9</f>
        <v>0</v>
      </c>
      <c r="AF26" s="45">
        <f>Махачкала!Y9</f>
        <v>15</v>
      </c>
      <c r="AG26" s="48">
        <f>Махачкала!Z9</f>
        <v>3</v>
      </c>
      <c r="AH26" s="49"/>
      <c r="AI26" s="351">
        <f>Махачкала!AB9</f>
        <v>12</v>
      </c>
      <c r="AJ26" s="351">
        <f>Махачкала!AC9</f>
        <v>0</v>
      </c>
      <c r="AK26" s="49">
        <f>Махачкала!AD9</f>
        <v>0</v>
      </c>
      <c r="AL26" s="45">
        <f>Махачкала!AE9</f>
        <v>21</v>
      </c>
      <c r="AM26" s="48">
        <f>Махачкала!AF9</f>
        <v>0</v>
      </c>
      <c r="AN26" s="49">
        <f>Махачкала!AG9</f>
        <v>0</v>
      </c>
      <c r="AO26" s="47">
        <f>Махачкала!AH9</f>
        <v>0</v>
      </c>
      <c r="AP26" s="47">
        <f>Махачкала!AI9</f>
        <v>0</v>
      </c>
      <c r="AQ26" s="44"/>
      <c r="AR26" s="45"/>
      <c r="AS26" s="48"/>
      <c r="AT26" s="868">
        <f t="shared" si="5"/>
        <v>0</v>
      </c>
      <c r="AU26" s="868">
        <f t="shared" si="6"/>
        <v>48</v>
      </c>
      <c r="AV26" s="868">
        <f t="shared" si="7"/>
        <v>3</v>
      </c>
      <c r="AW26" s="6"/>
      <c r="AX26" s="6"/>
      <c r="AY26" s="6"/>
    </row>
    <row r="27" spans="1:56" s="265" customFormat="1" ht="26.25" customHeight="1" thickBot="1">
      <c r="A27" s="258"/>
      <c r="B27" s="316" t="s">
        <v>67</v>
      </c>
      <c r="C27" s="2025"/>
      <c r="D27" s="801"/>
      <c r="E27" s="802"/>
      <c r="F27" s="802"/>
      <c r="G27" s="802"/>
      <c r="H27" s="803"/>
      <c r="I27" s="1358"/>
      <c r="J27" s="1358"/>
      <c r="K27" s="1358"/>
      <c r="L27" s="802"/>
      <c r="M27" s="803"/>
      <c r="N27" s="1358"/>
      <c r="O27" s="802"/>
      <c r="P27" s="803"/>
      <c r="Q27" s="1039"/>
      <c r="R27" s="1040"/>
      <c r="S27" s="1041"/>
      <c r="T27" s="259"/>
      <c r="U27" s="260"/>
      <c r="V27" s="261"/>
      <c r="W27" s="1213">
        <f t="shared" si="0"/>
        <v>0</v>
      </c>
      <c r="X27" s="1213">
        <f t="shared" si="1"/>
        <v>0</v>
      </c>
      <c r="Y27" s="1213">
        <f t="shared" si="2"/>
        <v>0</v>
      </c>
      <c r="Z27" s="1213">
        <f t="shared" si="3"/>
        <v>0</v>
      </c>
      <c r="AA27" s="1430">
        <f t="shared" si="4"/>
        <v>0</v>
      </c>
      <c r="AB27" s="1695"/>
      <c r="AC27" s="1696"/>
      <c r="AD27" s="1697"/>
      <c r="AE27" s="259">
        <f>Махачкала!X10</f>
        <v>0</v>
      </c>
      <c r="AF27" s="260">
        <f>Махачкала!Y10</f>
        <v>0</v>
      </c>
      <c r="AG27" s="264">
        <f>Махачкала!Z10</f>
        <v>0</v>
      </c>
      <c r="AH27" s="218"/>
      <c r="AI27" s="351">
        <f>Махачкала!AB10</f>
        <v>4</v>
      </c>
      <c r="AJ27" s="351">
        <f>Махачкала!AC10</f>
        <v>0</v>
      </c>
      <c r="AK27" s="218">
        <f>Махачкала!AD10</f>
        <v>0</v>
      </c>
      <c r="AL27" s="216">
        <f>Махачкала!AE10</f>
        <v>8</v>
      </c>
      <c r="AM27" s="217">
        <f>Махачкала!AF10</f>
        <v>0</v>
      </c>
      <c r="AN27" s="259">
        <f>Махачкала!AG10</f>
        <v>0</v>
      </c>
      <c r="AO27" s="263">
        <f>Махачкала!AH10</f>
        <v>0</v>
      </c>
      <c r="AP27" s="263">
        <f>Махачкала!AI10</f>
        <v>0</v>
      </c>
      <c r="AQ27" s="262"/>
      <c r="AR27" s="260"/>
      <c r="AS27" s="264"/>
      <c r="AT27" s="868">
        <f t="shared" si="5"/>
        <v>0</v>
      </c>
      <c r="AU27" s="868">
        <f t="shared" si="6"/>
        <v>12</v>
      </c>
      <c r="AV27" s="868">
        <f t="shared" si="7"/>
        <v>0</v>
      </c>
      <c r="AW27" s="6"/>
      <c r="AX27" s="6"/>
      <c r="AY27" s="6"/>
      <c r="AZ27" s="50"/>
      <c r="BA27" s="50"/>
      <c r="BB27" s="50"/>
      <c r="BC27" s="50"/>
      <c r="BD27" s="50"/>
    </row>
    <row r="28" spans="1:56" s="257" customFormat="1" ht="22.5" customHeight="1" thickBot="1">
      <c r="A28" s="250">
        <v>1</v>
      </c>
      <c r="B28" s="314" t="s">
        <v>59</v>
      </c>
      <c r="C28" s="1969" t="s">
        <v>38</v>
      </c>
      <c r="D28" s="796"/>
      <c r="E28" s="797"/>
      <c r="F28" s="797"/>
      <c r="G28" s="797"/>
      <c r="H28" s="798"/>
      <c r="I28" s="1356"/>
      <c r="J28" s="1356"/>
      <c r="K28" s="1356"/>
      <c r="L28" s="797"/>
      <c r="M28" s="798"/>
      <c r="N28" s="1359"/>
      <c r="O28" s="1031">
        <f>Черкесск!J7</f>
        <v>16</v>
      </c>
      <c r="P28" s="1034"/>
      <c r="Q28" s="1042">
        <f>Черкесск!L7</f>
        <v>0</v>
      </c>
      <c r="R28" s="1035">
        <f>Черкесск!M7</f>
        <v>25</v>
      </c>
      <c r="S28" s="1043">
        <f>Черкесск!N7</f>
        <v>0</v>
      </c>
      <c r="T28" s="415">
        <f>Черкесск!O7</f>
        <v>0</v>
      </c>
      <c r="U28" s="416">
        <f>Черкесск!P7</f>
        <v>0</v>
      </c>
      <c r="V28" s="417">
        <f>Черкесск!Q7</f>
        <v>0</v>
      </c>
      <c r="W28" s="1213">
        <f t="shared" si="0"/>
        <v>0</v>
      </c>
      <c r="X28" s="1213">
        <f t="shared" si="1"/>
        <v>0</v>
      </c>
      <c r="Y28" s="1213">
        <f t="shared" si="2"/>
        <v>0</v>
      </c>
      <c r="Z28" s="1213">
        <f>SUM(G28,L28,O28,R28,U28)</f>
        <v>41</v>
      </c>
      <c r="AA28" s="1430">
        <f t="shared" si="4"/>
        <v>0</v>
      </c>
      <c r="AB28" s="1213"/>
      <c r="AC28" s="1691"/>
      <c r="AD28" s="1692"/>
      <c r="AE28" s="350"/>
      <c r="AF28" s="351"/>
      <c r="AG28" s="352"/>
      <c r="AH28" s="415"/>
      <c r="AI28" s="416">
        <f>Черкесск!AB7</f>
        <v>21</v>
      </c>
      <c r="AJ28" s="1142"/>
      <c r="AK28" s="415">
        <f>Черкесск!AD7</f>
        <v>0</v>
      </c>
      <c r="AL28" s="416">
        <f>Черкесск!AE7</f>
        <v>41</v>
      </c>
      <c r="AM28" s="1142">
        <f>Черкесск!AF7</f>
        <v>0</v>
      </c>
      <c r="AN28" s="251">
        <f>Черкесск!AG7</f>
        <v>0</v>
      </c>
      <c r="AO28" s="255">
        <f>Черкесск!AH7</f>
        <v>11</v>
      </c>
      <c r="AP28" s="255">
        <f>Черкесск!AI7</f>
        <v>0</v>
      </c>
      <c r="AQ28" s="254"/>
      <c r="AR28" s="252"/>
      <c r="AS28" s="256"/>
      <c r="AT28" s="868">
        <f t="shared" si="5"/>
        <v>0</v>
      </c>
      <c r="AU28" s="868">
        <f t="shared" si="6"/>
        <v>73</v>
      </c>
      <c r="AV28" s="868">
        <f t="shared" si="7"/>
        <v>0</v>
      </c>
      <c r="AW28" s="6"/>
      <c r="AX28" s="6"/>
      <c r="AY28" s="6"/>
      <c r="AZ28" s="50"/>
      <c r="BA28" s="50"/>
      <c r="BB28" s="50"/>
      <c r="BC28" s="50"/>
      <c r="BD28" s="50"/>
    </row>
    <row r="29" spans="1:51" s="50" customFormat="1" ht="28.5" customHeight="1" thickBot="1">
      <c r="A29" s="228"/>
      <c r="B29" s="315" t="s">
        <v>66</v>
      </c>
      <c r="C29" s="2024"/>
      <c r="D29" s="799"/>
      <c r="E29" s="790"/>
      <c r="F29" s="790"/>
      <c r="G29" s="790"/>
      <c r="H29" s="800"/>
      <c r="I29" s="1357"/>
      <c r="J29" s="1357"/>
      <c r="K29" s="1357"/>
      <c r="L29" s="790"/>
      <c r="M29" s="800"/>
      <c r="N29" s="1357"/>
      <c r="O29" s="790"/>
      <c r="P29" s="800"/>
      <c r="Q29" s="1036"/>
      <c r="R29" s="1037"/>
      <c r="S29" s="1038"/>
      <c r="T29" s="49"/>
      <c r="U29" s="45"/>
      <c r="V29" s="46"/>
      <c r="W29" s="1213">
        <f t="shared" si="0"/>
        <v>0</v>
      </c>
      <c r="X29" s="1213">
        <f t="shared" si="1"/>
        <v>0</v>
      </c>
      <c r="Y29" s="1213">
        <f t="shared" si="2"/>
        <v>0</v>
      </c>
      <c r="Z29" s="1213">
        <f t="shared" si="3"/>
        <v>0</v>
      </c>
      <c r="AA29" s="1430">
        <f t="shared" si="4"/>
        <v>0</v>
      </c>
      <c r="AB29" s="1693"/>
      <c r="AC29" s="1681"/>
      <c r="AD29" s="1694"/>
      <c r="AE29" s="1655"/>
      <c r="AF29" s="1215"/>
      <c r="AG29" s="1221"/>
      <c r="AH29" s="52"/>
      <c r="AI29" s="419">
        <f>Черкесск!AB8</f>
        <v>38</v>
      </c>
      <c r="AJ29" s="418"/>
      <c r="AK29" s="52">
        <f>Черкесск!AD8</f>
        <v>0</v>
      </c>
      <c r="AL29" s="419">
        <f>Черкесск!AE8</f>
        <v>24</v>
      </c>
      <c r="AM29" s="418">
        <f>Черкесск!AF8</f>
        <v>0</v>
      </c>
      <c r="AN29" s="49">
        <f>Черкесск!AG8</f>
        <v>0</v>
      </c>
      <c r="AO29" s="47">
        <f>Черкесск!AH8</f>
        <v>1</v>
      </c>
      <c r="AP29" s="47">
        <f>Черкесск!AI8</f>
        <v>0</v>
      </c>
      <c r="AQ29" s="44"/>
      <c r="AR29" s="45"/>
      <c r="AS29" s="48"/>
      <c r="AT29" s="868">
        <f t="shared" si="5"/>
        <v>0</v>
      </c>
      <c r="AU29" s="868">
        <f t="shared" si="6"/>
        <v>63</v>
      </c>
      <c r="AV29" s="868">
        <f t="shared" si="7"/>
        <v>0</v>
      </c>
      <c r="AW29" s="6"/>
      <c r="AX29" s="6"/>
      <c r="AY29" s="6"/>
    </row>
    <row r="30" spans="1:56" s="265" customFormat="1" ht="28.5" customHeight="1" thickBot="1">
      <c r="A30" s="258"/>
      <c r="B30" s="316" t="s">
        <v>67</v>
      </c>
      <c r="C30" s="2025"/>
      <c r="D30" s="801"/>
      <c r="E30" s="802"/>
      <c r="F30" s="802"/>
      <c r="G30" s="802"/>
      <c r="H30" s="803"/>
      <c r="I30" s="1358"/>
      <c r="J30" s="1358"/>
      <c r="K30" s="1358"/>
      <c r="L30" s="802"/>
      <c r="M30" s="803"/>
      <c r="N30" s="1358"/>
      <c r="O30" s="802"/>
      <c r="P30" s="803"/>
      <c r="Q30" s="1039"/>
      <c r="R30" s="1040"/>
      <c r="S30" s="1041"/>
      <c r="T30" s="259"/>
      <c r="U30" s="260"/>
      <c r="V30" s="261"/>
      <c r="W30" s="1213">
        <f t="shared" si="0"/>
        <v>0</v>
      </c>
      <c r="X30" s="1213">
        <f t="shared" si="1"/>
        <v>0</v>
      </c>
      <c r="Y30" s="1213">
        <f t="shared" si="2"/>
        <v>0</v>
      </c>
      <c r="Z30" s="1213">
        <f t="shared" si="3"/>
        <v>0</v>
      </c>
      <c r="AA30" s="1430">
        <f t="shared" si="4"/>
        <v>0</v>
      </c>
      <c r="AB30" s="1695"/>
      <c r="AC30" s="1696"/>
      <c r="AD30" s="1697"/>
      <c r="AE30" s="1657"/>
      <c r="AF30" s="1222"/>
      <c r="AG30" s="1223"/>
      <c r="AH30" s="1156"/>
      <c r="AI30" s="1143">
        <f>Черкесск!AB9</f>
        <v>8</v>
      </c>
      <c r="AJ30" s="1144"/>
      <c r="AK30" s="1156">
        <f>Черкесск!AD9</f>
        <v>0</v>
      </c>
      <c r="AL30" s="1143">
        <f>Черкесск!AE9</f>
        <v>8</v>
      </c>
      <c r="AM30" s="1144">
        <f>Черкесск!AF9</f>
        <v>0</v>
      </c>
      <c r="AN30" s="259">
        <f>Черкесск!AG9</f>
        <v>0</v>
      </c>
      <c r="AO30" s="263">
        <f>Черкесск!AH9</f>
        <v>0</v>
      </c>
      <c r="AP30" s="263">
        <f>Черкесск!AI9</f>
        <v>0</v>
      </c>
      <c r="AQ30" s="262"/>
      <c r="AR30" s="260"/>
      <c r="AS30" s="264"/>
      <c r="AT30" s="868">
        <f t="shared" si="5"/>
        <v>0</v>
      </c>
      <c r="AU30" s="868">
        <f t="shared" si="6"/>
        <v>16</v>
      </c>
      <c r="AV30" s="868">
        <f t="shared" si="7"/>
        <v>0</v>
      </c>
      <c r="AW30" s="6"/>
      <c r="AX30" s="6"/>
      <c r="AY30" s="6"/>
      <c r="AZ30" s="50"/>
      <c r="BA30" s="50"/>
      <c r="BB30" s="50"/>
      <c r="BC30" s="50"/>
      <c r="BD30" s="50"/>
    </row>
    <row r="31" spans="1:51" s="50" customFormat="1" ht="19.5" customHeight="1" thickBot="1">
      <c r="A31" s="306"/>
      <c r="B31" s="317" t="s">
        <v>10</v>
      </c>
      <c r="C31" s="899"/>
      <c r="D31" s="1621">
        <f aca="true" t="shared" si="8" ref="D31:M31">SUM(D7:D30)</f>
        <v>0</v>
      </c>
      <c r="E31" s="1621">
        <f t="shared" si="8"/>
        <v>0</v>
      </c>
      <c r="F31" s="1621">
        <f t="shared" si="8"/>
        <v>0</v>
      </c>
      <c r="G31" s="1621">
        <f t="shared" si="8"/>
        <v>0</v>
      </c>
      <c r="H31" s="1621">
        <f t="shared" si="8"/>
        <v>0</v>
      </c>
      <c r="I31" s="222" t="e">
        <f t="shared" si="8"/>
        <v>#REF!</v>
      </c>
      <c r="J31" s="221" t="e">
        <f t="shared" si="8"/>
        <v>#REF!</v>
      </c>
      <c r="K31" s="221" t="e">
        <f t="shared" si="8"/>
        <v>#REF!</v>
      </c>
      <c r="L31" s="222">
        <f t="shared" si="8"/>
        <v>13</v>
      </c>
      <c r="M31" s="307">
        <f t="shared" si="8"/>
        <v>0</v>
      </c>
      <c r="N31" s="222" t="e">
        <f aca="true" t="shared" si="9" ref="N31:AP31">SUM(N7:N30)</f>
        <v>#REF!</v>
      </c>
      <c r="O31" s="222">
        <f>SUM(O7:O30)</f>
        <v>54</v>
      </c>
      <c r="P31" s="307">
        <f t="shared" si="9"/>
        <v>2</v>
      </c>
      <c r="Q31" s="222">
        <f t="shared" si="9"/>
        <v>16</v>
      </c>
      <c r="R31" s="370">
        <f>SUM(R7:R30)</f>
        <v>159</v>
      </c>
      <c r="S31" s="222">
        <f t="shared" si="9"/>
        <v>3</v>
      </c>
      <c r="T31" s="222" t="e">
        <f t="shared" si="9"/>
        <v>#REF!</v>
      </c>
      <c r="U31" s="374">
        <f t="shared" si="9"/>
        <v>0</v>
      </c>
      <c r="V31" s="307">
        <f t="shared" si="9"/>
        <v>0</v>
      </c>
      <c r="W31" s="1213" t="e">
        <f t="shared" si="0"/>
        <v>#REF!</v>
      </c>
      <c r="X31" s="1213" t="e">
        <f t="shared" si="1"/>
        <v>#REF!</v>
      </c>
      <c r="Y31" s="1213" t="e">
        <f t="shared" si="2"/>
        <v>#REF!</v>
      </c>
      <c r="Z31" s="1213">
        <f>SUM(G31,L31,O31,R31,U31)</f>
        <v>226</v>
      </c>
      <c r="AA31" s="1430">
        <f t="shared" si="4"/>
        <v>5</v>
      </c>
      <c r="AB31" s="1423">
        <f aca="true" t="shared" si="10" ref="AB31:AG31">SUM(AB7:AB30)</f>
        <v>0</v>
      </c>
      <c r="AC31" s="1423">
        <f t="shared" si="10"/>
        <v>0</v>
      </c>
      <c r="AD31" s="1423">
        <f t="shared" si="10"/>
        <v>0</v>
      </c>
      <c r="AE31" s="1157" t="e">
        <f t="shared" si="10"/>
        <v>#REF!</v>
      </c>
      <c r="AF31" s="1157">
        <f t="shared" si="10"/>
        <v>121</v>
      </c>
      <c r="AG31" s="1431">
        <f t="shared" si="10"/>
        <v>13</v>
      </c>
      <c r="AH31" s="1157">
        <f t="shared" si="9"/>
        <v>4</v>
      </c>
      <c r="AI31" s="1204">
        <f t="shared" si="9"/>
        <v>284</v>
      </c>
      <c r="AJ31" s="1281">
        <f t="shared" si="9"/>
        <v>12</v>
      </c>
      <c r="AK31" s="1282">
        <f t="shared" si="9"/>
        <v>10</v>
      </c>
      <c r="AL31" s="1204">
        <f t="shared" si="9"/>
        <v>418</v>
      </c>
      <c r="AM31" s="1283">
        <f t="shared" si="9"/>
        <v>5</v>
      </c>
      <c r="AN31" s="1204">
        <f t="shared" si="9"/>
        <v>2</v>
      </c>
      <c r="AO31" s="1204">
        <f t="shared" si="9"/>
        <v>183</v>
      </c>
      <c r="AP31" s="1281">
        <f t="shared" si="9"/>
        <v>3</v>
      </c>
      <c r="AQ31" s="1282"/>
      <c r="AR31" s="1204"/>
      <c r="AS31" s="1283"/>
      <c r="AT31" s="868" t="e">
        <f>SUM(AT7:AT30)</f>
        <v>#REF!</v>
      </c>
      <c r="AU31" s="1397">
        <f>SUM(AU7:AU30)</f>
        <v>1006</v>
      </c>
      <c r="AV31" s="868">
        <f>SUM(AV7:AV30)</f>
        <v>33</v>
      </c>
      <c r="AW31" s="6"/>
      <c r="AX31" s="6"/>
      <c r="AY31" s="6"/>
    </row>
    <row r="32" spans="1:56" s="273" customFormat="1" ht="30" customHeight="1" thickBot="1">
      <c r="A32" s="266">
        <v>2</v>
      </c>
      <c r="B32" s="318" t="s">
        <v>51</v>
      </c>
      <c r="C32" s="2057" t="s">
        <v>33</v>
      </c>
      <c r="D32" s="804"/>
      <c r="E32" s="805"/>
      <c r="F32" s="805"/>
      <c r="G32" s="805"/>
      <c r="H32" s="806"/>
      <c r="I32" s="1361"/>
      <c r="J32" s="1361"/>
      <c r="K32" s="1361"/>
      <c r="L32" s="805"/>
      <c r="M32" s="806"/>
      <c r="N32" s="1361"/>
      <c r="O32" s="805"/>
      <c r="P32" s="806"/>
      <c r="Q32" s="1050">
        <f>Георгиевск!L7</f>
        <v>0</v>
      </c>
      <c r="R32" s="1051">
        <f>Георгиевск!M7</f>
        <v>18</v>
      </c>
      <c r="S32" s="1052">
        <f>Георгиевск!N7</f>
        <v>0</v>
      </c>
      <c r="T32" s="267">
        <f>Георгиевск!O7</f>
        <v>0</v>
      </c>
      <c r="U32" s="268">
        <f>Георгиевск!P7</f>
        <v>0</v>
      </c>
      <c r="V32" s="863">
        <f>Георгиевск!Q7</f>
        <v>0</v>
      </c>
      <c r="W32" s="1641">
        <f t="shared" si="0"/>
        <v>0</v>
      </c>
      <c r="X32" s="1641">
        <f t="shared" si="1"/>
        <v>0</v>
      </c>
      <c r="Y32" s="1641">
        <f t="shared" si="2"/>
        <v>0</v>
      </c>
      <c r="Z32" s="1641">
        <f t="shared" si="3"/>
        <v>18</v>
      </c>
      <c r="AA32" s="1646">
        <f t="shared" si="4"/>
        <v>0</v>
      </c>
      <c r="AB32" s="1641"/>
      <c r="AC32" s="1698"/>
      <c r="AD32" s="1699"/>
      <c r="AE32" s="1658"/>
      <c r="AF32" s="1224"/>
      <c r="AG32" s="1225"/>
      <c r="AH32" s="267"/>
      <c r="AI32" s="268">
        <f>Георгиевск!AB7</f>
        <v>11</v>
      </c>
      <c r="AJ32" s="272"/>
      <c r="AK32" s="270">
        <f>Георгиевск!AD7</f>
        <v>0</v>
      </c>
      <c r="AL32" s="268">
        <f>Георгиевск!AE7</f>
        <v>4</v>
      </c>
      <c r="AM32" s="272">
        <f>Георгиевск!AF7</f>
        <v>0</v>
      </c>
      <c r="AN32" s="220">
        <f>Георгиевск!AG7</f>
        <v>0</v>
      </c>
      <c r="AO32" s="219">
        <f>Георгиевск!AH7</f>
        <v>8</v>
      </c>
      <c r="AP32" s="219">
        <f>Георгиевск!AI7</f>
        <v>0</v>
      </c>
      <c r="AQ32" s="270"/>
      <c r="AR32" s="268"/>
      <c r="AS32" s="272"/>
      <c r="AT32" s="872">
        <f>SUM(AB32,AE32,AH32,AK32,AN32,AQ32)</f>
        <v>0</v>
      </c>
      <c r="AU32" s="872">
        <f>SUM(AC32,AF32,AI32,AL32,AO32,AR32)</f>
        <v>23</v>
      </c>
      <c r="AV32" s="872">
        <f>SUM(AD32,AG32,AJ32,AM32,AP32,AS32)</f>
        <v>0</v>
      </c>
      <c r="AW32" s="6"/>
      <c r="AX32" s="6"/>
      <c r="AY32" s="6"/>
      <c r="AZ32" s="60"/>
      <c r="BA32" s="60"/>
      <c r="BB32" s="60"/>
      <c r="BC32" s="60"/>
      <c r="BD32" s="60"/>
    </row>
    <row r="33" spans="1:51" s="60" customFormat="1" ht="30.75" customHeight="1" thickBot="1">
      <c r="A33" s="231"/>
      <c r="B33" s="319" t="s">
        <v>68</v>
      </c>
      <c r="C33" s="2058"/>
      <c r="D33" s="807"/>
      <c r="E33" s="791"/>
      <c r="F33" s="791"/>
      <c r="G33" s="791"/>
      <c r="H33" s="808"/>
      <c r="I33" s="1362"/>
      <c r="J33" s="1362"/>
      <c r="K33" s="1362"/>
      <c r="L33" s="791"/>
      <c r="M33" s="808"/>
      <c r="N33" s="1362"/>
      <c r="O33" s="791"/>
      <c r="P33" s="808"/>
      <c r="Q33" s="1053"/>
      <c r="R33" s="1054"/>
      <c r="S33" s="1055"/>
      <c r="T33" s="57"/>
      <c r="U33" s="54"/>
      <c r="V33" s="274"/>
      <c r="W33" s="1641">
        <f t="shared" si="0"/>
        <v>0</v>
      </c>
      <c r="X33" s="1641">
        <f t="shared" si="1"/>
        <v>0</v>
      </c>
      <c r="Y33" s="1641">
        <f t="shared" si="2"/>
        <v>0</v>
      </c>
      <c r="Z33" s="1641">
        <f t="shared" si="3"/>
        <v>0</v>
      </c>
      <c r="AA33" s="1646">
        <f t="shared" si="4"/>
        <v>0</v>
      </c>
      <c r="AB33" s="1700"/>
      <c r="AC33" s="1682"/>
      <c r="AD33" s="1701"/>
      <c r="AE33" s="1659"/>
      <c r="AF33" s="1216"/>
      <c r="AG33" s="1226"/>
      <c r="AH33" s="57"/>
      <c r="AI33" s="54">
        <f>Георгиевск!AB8</f>
        <v>13</v>
      </c>
      <c r="AJ33" s="56"/>
      <c r="AK33" s="53">
        <f>Георгиевск!AD8</f>
        <v>0</v>
      </c>
      <c r="AL33" s="54">
        <f>Георгиевск!AE8</f>
        <v>13</v>
      </c>
      <c r="AM33" s="56">
        <f>Георгиевск!AF8</f>
        <v>0</v>
      </c>
      <c r="AN33" s="57">
        <f>Георгиевск!AG8</f>
        <v>0</v>
      </c>
      <c r="AO33" s="55">
        <f>Георгиевск!AH8</f>
        <v>0</v>
      </c>
      <c r="AP33" s="55">
        <f>Георгиевск!AI8</f>
        <v>0</v>
      </c>
      <c r="AQ33" s="53"/>
      <c r="AR33" s="54"/>
      <c r="AS33" s="56"/>
      <c r="AT33" s="872">
        <f aca="true" t="shared" si="11" ref="AT33:AT41">SUM(AB33,AE33,AH33,AK33,AN33,AQ33)</f>
        <v>0</v>
      </c>
      <c r="AU33" s="872">
        <f aca="true" t="shared" si="12" ref="AU33:AU41">SUM(AC33,AF33,AI33,AL33,AO33,AR33)</f>
        <v>26</v>
      </c>
      <c r="AV33" s="872">
        <f aca="true" t="shared" si="13" ref="AV33:AV41">SUM(AD33,AG33,AJ33,AM33,AP33,AS33)</f>
        <v>0</v>
      </c>
      <c r="AW33" s="6"/>
      <c r="AX33" s="6"/>
      <c r="AY33" s="6"/>
    </row>
    <row r="34" spans="1:56" s="282" customFormat="1" ht="28.5" customHeight="1" thickBot="1">
      <c r="A34" s="275"/>
      <c r="B34" s="320" t="s">
        <v>69</v>
      </c>
      <c r="C34" s="2059"/>
      <c r="D34" s="809"/>
      <c r="E34" s="810"/>
      <c r="F34" s="810"/>
      <c r="G34" s="810"/>
      <c r="H34" s="811"/>
      <c r="I34" s="1363"/>
      <c r="J34" s="1363"/>
      <c r="K34" s="1363"/>
      <c r="L34" s="810"/>
      <c r="M34" s="811"/>
      <c r="N34" s="1363"/>
      <c r="O34" s="810"/>
      <c r="P34" s="811"/>
      <c r="Q34" s="1056"/>
      <c r="R34" s="1057"/>
      <c r="S34" s="1058"/>
      <c r="T34" s="276"/>
      <c r="U34" s="277"/>
      <c r="V34" s="278"/>
      <c r="W34" s="1641">
        <f t="shared" si="0"/>
        <v>0</v>
      </c>
      <c r="X34" s="1641">
        <f t="shared" si="1"/>
        <v>0</v>
      </c>
      <c r="Y34" s="1641">
        <f t="shared" si="2"/>
        <v>0</v>
      </c>
      <c r="Z34" s="1641">
        <f t="shared" si="3"/>
        <v>0</v>
      </c>
      <c r="AA34" s="1646">
        <f t="shared" si="4"/>
        <v>0</v>
      </c>
      <c r="AB34" s="1702"/>
      <c r="AC34" s="1703"/>
      <c r="AD34" s="1704"/>
      <c r="AE34" s="1660"/>
      <c r="AF34" s="1227"/>
      <c r="AG34" s="1228"/>
      <c r="AH34" s="276"/>
      <c r="AI34" s="277"/>
      <c r="AJ34" s="281"/>
      <c r="AK34" s="279">
        <f>Георгиевск!AD9</f>
        <v>0</v>
      </c>
      <c r="AL34" s="277">
        <f>Георгиевск!AE9</f>
        <v>1</v>
      </c>
      <c r="AM34" s="281">
        <f>Георгиевск!AF9</f>
        <v>0</v>
      </c>
      <c r="AN34" s="276">
        <f>Георгиевск!AG9</f>
        <v>0</v>
      </c>
      <c r="AO34" s="280">
        <f>Георгиевск!AH9</f>
        <v>0</v>
      </c>
      <c r="AP34" s="280">
        <f>Георгиевск!AI9</f>
        <v>0</v>
      </c>
      <c r="AQ34" s="279"/>
      <c r="AR34" s="277"/>
      <c r="AS34" s="281"/>
      <c r="AT34" s="872">
        <f t="shared" si="11"/>
        <v>0</v>
      </c>
      <c r="AU34" s="872">
        <f t="shared" si="12"/>
        <v>1</v>
      </c>
      <c r="AV34" s="872">
        <f t="shared" si="13"/>
        <v>0</v>
      </c>
      <c r="AW34" s="6"/>
      <c r="AX34" s="6"/>
      <c r="AY34" s="6"/>
      <c r="AZ34" s="60"/>
      <c r="BA34" s="60"/>
      <c r="BB34" s="60"/>
      <c r="BC34" s="60"/>
      <c r="BD34" s="60"/>
    </row>
    <row r="35" spans="1:56" s="273" customFormat="1" ht="30" customHeight="1" thickBot="1">
      <c r="A35" s="266">
        <v>2</v>
      </c>
      <c r="B35" s="318" t="s">
        <v>51</v>
      </c>
      <c r="C35" s="2057" t="s">
        <v>34</v>
      </c>
      <c r="D35" s="804"/>
      <c r="E35" s="805"/>
      <c r="F35" s="805"/>
      <c r="G35" s="805"/>
      <c r="H35" s="806"/>
      <c r="I35" s="1361"/>
      <c r="J35" s="1361"/>
      <c r="K35" s="1361"/>
      <c r="L35" s="805"/>
      <c r="M35" s="806"/>
      <c r="N35" s="1361"/>
      <c r="O35" s="805">
        <f>Ейск!J6</f>
        <v>7</v>
      </c>
      <c r="P35" s="806">
        <f>Ейск!K6</f>
        <v>1</v>
      </c>
      <c r="Q35" s="1050">
        <f>Ейск!L6</f>
        <v>0</v>
      </c>
      <c r="R35" s="1051">
        <f>Ейск!M6</f>
        <v>11</v>
      </c>
      <c r="S35" s="1052">
        <f>Ейск!N6</f>
        <v>0</v>
      </c>
      <c r="T35" s="267">
        <f>Ейск!O6</f>
        <v>0</v>
      </c>
      <c r="U35" s="268">
        <f>Ейск!P6</f>
        <v>0</v>
      </c>
      <c r="V35" s="269"/>
      <c r="W35" s="1641">
        <f t="shared" si="0"/>
        <v>0</v>
      </c>
      <c r="X35" s="1641">
        <f t="shared" si="1"/>
        <v>0</v>
      </c>
      <c r="Y35" s="1641">
        <f t="shared" si="2"/>
        <v>0</v>
      </c>
      <c r="Z35" s="1641">
        <f t="shared" si="3"/>
        <v>18</v>
      </c>
      <c r="AA35" s="1646">
        <f t="shared" si="4"/>
        <v>1</v>
      </c>
      <c r="AB35" s="1641"/>
      <c r="AC35" s="1698"/>
      <c r="AD35" s="1699"/>
      <c r="AE35" s="1658"/>
      <c r="AF35" s="1224"/>
      <c r="AG35" s="1225"/>
      <c r="AH35" s="267"/>
      <c r="AI35" s="268">
        <f>Ейск!AB6</f>
        <v>18</v>
      </c>
      <c r="AJ35" s="272"/>
      <c r="AK35" s="270">
        <f>Ейск!AD6</f>
        <v>0</v>
      </c>
      <c r="AL35" s="268">
        <f>Ейск!AE6</f>
        <v>38</v>
      </c>
      <c r="AM35" s="272">
        <f>Ейск!AF6</f>
        <v>2</v>
      </c>
      <c r="AN35" s="267">
        <f>Ейск!AG6</f>
        <v>0</v>
      </c>
      <c r="AO35" s="271">
        <f>Ейск!AH6</f>
        <v>41</v>
      </c>
      <c r="AP35" s="271">
        <f>Ейск!AI6</f>
        <v>2</v>
      </c>
      <c r="AQ35" s="270"/>
      <c r="AR35" s="268"/>
      <c r="AS35" s="272"/>
      <c r="AT35" s="872">
        <f t="shared" si="11"/>
        <v>0</v>
      </c>
      <c r="AU35" s="872">
        <f t="shared" si="12"/>
        <v>97</v>
      </c>
      <c r="AV35" s="872">
        <f t="shared" si="13"/>
        <v>4</v>
      </c>
      <c r="AW35" s="6"/>
      <c r="AX35" s="6"/>
      <c r="AY35" s="6"/>
      <c r="AZ35" s="60"/>
      <c r="BA35" s="60"/>
      <c r="BB35" s="60"/>
      <c r="BC35" s="60"/>
      <c r="BD35" s="60"/>
    </row>
    <row r="36" spans="1:51" s="60" customFormat="1" ht="30.75" customHeight="1" thickBot="1">
      <c r="A36" s="231"/>
      <c r="B36" s="319" t="s">
        <v>68</v>
      </c>
      <c r="C36" s="2058"/>
      <c r="D36" s="807"/>
      <c r="E36" s="791"/>
      <c r="F36" s="791"/>
      <c r="G36" s="791"/>
      <c r="H36" s="808"/>
      <c r="I36" s="1362"/>
      <c r="J36" s="1362"/>
      <c r="K36" s="1362"/>
      <c r="L36" s="791"/>
      <c r="M36" s="808"/>
      <c r="N36" s="1362"/>
      <c r="O36" s="791"/>
      <c r="P36" s="808"/>
      <c r="Q36" s="1053"/>
      <c r="R36" s="1054"/>
      <c r="S36" s="1055"/>
      <c r="T36" s="57"/>
      <c r="U36" s="54"/>
      <c r="V36" s="274"/>
      <c r="W36" s="1641">
        <f t="shared" si="0"/>
        <v>0</v>
      </c>
      <c r="X36" s="1641">
        <f t="shared" si="1"/>
        <v>0</v>
      </c>
      <c r="Y36" s="1641">
        <f t="shared" si="2"/>
        <v>0</v>
      </c>
      <c r="Z36" s="1641">
        <f t="shared" si="3"/>
        <v>0</v>
      </c>
      <c r="AA36" s="1646">
        <f t="shared" si="4"/>
        <v>0</v>
      </c>
      <c r="AB36" s="1700"/>
      <c r="AC36" s="1682"/>
      <c r="AD36" s="1701"/>
      <c r="AE36" s="1659"/>
      <c r="AF36" s="1216"/>
      <c r="AG36" s="1226"/>
      <c r="AH36" s="57"/>
      <c r="AI36" s="54">
        <f>Ейск!AB7</f>
        <v>10</v>
      </c>
      <c r="AJ36" s="56"/>
      <c r="AK36" s="53">
        <f>Ейск!AD7</f>
        <v>0</v>
      </c>
      <c r="AL36" s="54">
        <f>Ейск!AE7</f>
        <v>12</v>
      </c>
      <c r="AM36" s="56">
        <f>Ейск!AF7</f>
        <v>1</v>
      </c>
      <c r="AN36" s="57">
        <f>Ейск!AG7</f>
        <v>0</v>
      </c>
      <c r="AO36" s="55">
        <f>Ейск!AH7</f>
        <v>2</v>
      </c>
      <c r="AP36" s="55">
        <f>Ейск!AI7</f>
        <v>0</v>
      </c>
      <c r="AQ36" s="53"/>
      <c r="AR36" s="54"/>
      <c r="AS36" s="56"/>
      <c r="AT36" s="872">
        <f t="shared" si="11"/>
        <v>0</v>
      </c>
      <c r="AU36" s="872">
        <f t="shared" si="12"/>
        <v>24</v>
      </c>
      <c r="AV36" s="872">
        <f t="shared" si="13"/>
        <v>1</v>
      </c>
      <c r="AW36" s="6"/>
      <c r="AX36" s="6"/>
      <c r="AY36" s="6"/>
    </row>
    <row r="37" spans="1:56" s="282" customFormat="1" ht="28.5" customHeight="1" thickBot="1">
      <c r="A37" s="275"/>
      <c r="B37" s="320" t="s">
        <v>69</v>
      </c>
      <c r="C37" s="2059"/>
      <c r="D37" s="809"/>
      <c r="E37" s="810"/>
      <c r="F37" s="810"/>
      <c r="G37" s="810"/>
      <c r="H37" s="811"/>
      <c r="I37" s="1364"/>
      <c r="J37" s="1364"/>
      <c r="K37" s="1364"/>
      <c r="L37" s="834"/>
      <c r="M37" s="835"/>
      <c r="N37" s="1363"/>
      <c r="O37" s="810"/>
      <c r="P37" s="811"/>
      <c r="Q37" s="1056"/>
      <c r="R37" s="1057"/>
      <c r="S37" s="1058"/>
      <c r="T37" s="276"/>
      <c r="U37" s="277"/>
      <c r="V37" s="278"/>
      <c r="W37" s="1641">
        <f t="shared" si="0"/>
        <v>0</v>
      </c>
      <c r="X37" s="1641">
        <f t="shared" si="1"/>
        <v>0</v>
      </c>
      <c r="Y37" s="1641">
        <f t="shared" si="2"/>
        <v>0</v>
      </c>
      <c r="Z37" s="1641">
        <f t="shared" si="3"/>
        <v>0</v>
      </c>
      <c r="AA37" s="1646">
        <f t="shared" si="4"/>
        <v>0</v>
      </c>
      <c r="AB37" s="1702"/>
      <c r="AC37" s="1703"/>
      <c r="AD37" s="1704"/>
      <c r="AE37" s="1661"/>
      <c r="AF37" s="1486"/>
      <c r="AG37" s="1487"/>
      <c r="AH37" s="276"/>
      <c r="AI37" s="277"/>
      <c r="AJ37" s="281"/>
      <c r="AK37" s="279">
        <f>Ейск!AD8</f>
        <v>0</v>
      </c>
      <c r="AL37" s="277">
        <f>Ейск!AE8</f>
        <v>2</v>
      </c>
      <c r="AM37" s="281">
        <f>Ейск!AF8</f>
        <v>0</v>
      </c>
      <c r="AN37" s="276">
        <f>Ейск!AG8</f>
        <v>0</v>
      </c>
      <c r="AO37" s="280">
        <f>Ейск!AH8</f>
        <v>0</v>
      </c>
      <c r="AP37" s="280">
        <f>Ейск!AI8</f>
        <v>0</v>
      </c>
      <c r="AQ37" s="279"/>
      <c r="AR37" s="277"/>
      <c r="AS37" s="281"/>
      <c r="AT37" s="872">
        <f t="shared" si="11"/>
        <v>0</v>
      </c>
      <c r="AU37" s="872">
        <f t="shared" si="12"/>
        <v>2</v>
      </c>
      <c r="AV37" s="872">
        <f t="shared" si="13"/>
        <v>0</v>
      </c>
      <c r="AW37" s="6"/>
      <c r="AX37" s="6"/>
      <c r="AY37" s="6"/>
      <c r="AZ37" s="60"/>
      <c r="BA37" s="60"/>
      <c r="BB37" s="60"/>
      <c r="BC37" s="60"/>
      <c r="BD37" s="60"/>
    </row>
    <row r="38" spans="1:56" s="273" customFormat="1" ht="30" customHeight="1" thickBot="1">
      <c r="A38" s="266">
        <v>2</v>
      </c>
      <c r="B38" s="318" t="s">
        <v>51</v>
      </c>
      <c r="C38" s="2057" t="s">
        <v>36</v>
      </c>
      <c r="D38" s="804"/>
      <c r="E38" s="805"/>
      <c r="F38" s="805"/>
      <c r="G38" s="805"/>
      <c r="H38" s="806"/>
      <c r="I38" s="1361"/>
      <c r="J38" s="1361">
        <v>1</v>
      </c>
      <c r="K38" s="805">
        <f>Миллерово!J13</f>
        <v>6</v>
      </c>
      <c r="L38" s="805">
        <f>Миллерово!K13</f>
        <v>18</v>
      </c>
      <c r="M38" s="806">
        <f>Миллерово!L13</f>
        <v>2</v>
      </c>
      <c r="N38" s="1361"/>
      <c r="O38" s="805">
        <f>Миллерово!N13</f>
        <v>15</v>
      </c>
      <c r="P38" s="806"/>
      <c r="Q38" s="1050">
        <f>Миллерово!P13</f>
        <v>0</v>
      </c>
      <c r="R38" s="1051">
        <f>Миллерово!Q13</f>
        <v>22</v>
      </c>
      <c r="S38" s="1052">
        <f>Миллерово!R13</f>
        <v>0</v>
      </c>
      <c r="T38" s="421">
        <f>Миллерово!S13</f>
        <v>0</v>
      </c>
      <c r="U38" s="422">
        <f>Миллерово!T13</f>
        <v>0</v>
      </c>
      <c r="V38" s="423">
        <f>Миллерово!U13</f>
        <v>0</v>
      </c>
      <c r="W38" s="1641">
        <f t="shared" si="0"/>
        <v>0</v>
      </c>
      <c r="X38" s="1641">
        <f t="shared" si="1"/>
        <v>1</v>
      </c>
      <c r="Y38" s="1641">
        <f t="shared" si="2"/>
        <v>6</v>
      </c>
      <c r="Z38" s="1641">
        <f>SUM(G38,L38,O38,R38,U38)</f>
        <v>55</v>
      </c>
      <c r="AA38" s="1646">
        <f t="shared" si="4"/>
        <v>2</v>
      </c>
      <c r="AB38" s="1641"/>
      <c r="AC38" s="1698"/>
      <c r="AD38" s="1699"/>
      <c r="AE38" s="421">
        <f>Миллерово!AD13</f>
        <v>0</v>
      </c>
      <c r="AF38" s="422">
        <f>Миллерово!AE13</f>
        <v>44</v>
      </c>
      <c r="AG38" s="1158">
        <f>Миллерово!AF13</f>
        <v>4</v>
      </c>
      <c r="AH38" s="267"/>
      <c r="AI38" s="422">
        <f>Миллерово!AH13</f>
        <v>27</v>
      </c>
      <c r="AJ38" s="1158">
        <f>Миллерово!AI13</f>
        <v>1</v>
      </c>
      <c r="AK38" s="872">
        <f>Миллерово!AJ13</f>
        <v>0</v>
      </c>
      <c r="AL38" s="422">
        <f>Миллерово!AK13</f>
        <v>33</v>
      </c>
      <c r="AM38" s="1158">
        <f>Миллерово!AL13</f>
        <v>0</v>
      </c>
      <c r="AN38" s="267">
        <f>Миллерово!AM13</f>
        <v>0</v>
      </c>
      <c r="AO38" s="271">
        <f>Миллерово!AN13</f>
        <v>21</v>
      </c>
      <c r="AP38" s="271">
        <f>Миллерово!AO13</f>
        <v>0</v>
      </c>
      <c r="AQ38" s="270"/>
      <c r="AR38" s="268"/>
      <c r="AS38" s="272"/>
      <c r="AT38" s="872">
        <f t="shared" si="11"/>
        <v>0</v>
      </c>
      <c r="AU38" s="872">
        <f t="shared" si="12"/>
        <v>125</v>
      </c>
      <c r="AV38" s="872">
        <f t="shared" si="13"/>
        <v>5</v>
      </c>
      <c r="AW38" s="6"/>
      <c r="AX38" s="6"/>
      <c r="AY38" s="6"/>
      <c r="AZ38" s="60"/>
      <c r="BA38" s="60"/>
      <c r="BB38" s="60"/>
      <c r="BC38" s="60"/>
      <c r="BD38" s="60"/>
    </row>
    <row r="39" spans="1:51" s="60" customFormat="1" ht="30.75" customHeight="1" thickBot="1">
      <c r="A39" s="231"/>
      <c r="B39" s="319" t="s">
        <v>68</v>
      </c>
      <c r="C39" s="2058"/>
      <c r="D39" s="807"/>
      <c r="E39" s="791"/>
      <c r="F39" s="791"/>
      <c r="G39" s="791"/>
      <c r="H39" s="808"/>
      <c r="I39" s="1362"/>
      <c r="J39" s="1362"/>
      <c r="K39" s="1362"/>
      <c r="L39" s="791"/>
      <c r="M39" s="808"/>
      <c r="N39" s="1362"/>
      <c r="O39" s="791"/>
      <c r="P39" s="808"/>
      <c r="Q39" s="1053"/>
      <c r="R39" s="1054"/>
      <c r="S39" s="1055"/>
      <c r="T39" s="57"/>
      <c r="U39" s="54"/>
      <c r="V39" s="274"/>
      <c r="W39" s="1641">
        <f t="shared" si="0"/>
        <v>0</v>
      </c>
      <c r="X39" s="1641">
        <f t="shared" si="1"/>
        <v>0</v>
      </c>
      <c r="Y39" s="1641">
        <f t="shared" si="2"/>
        <v>0</v>
      </c>
      <c r="Z39" s="1641">
        <f t="shared" si="3"/>
        <v>0</v>
      </c>
      <c r="AA39" s="1646">
        <f t="shared" si="4"/>
        <v>0</v>
      </c>
      <c r="AB39" s="1700"/>
      <c r="AC39" s="1682"/>
      <c r="AD39" s="1701"/>
      <c r="AE39" s="1662">
        <f>Миллерово!AD14</f>
        <v>0</v>
      </c>
      <c r="AF39" s="1160">
        <f>Миллерово!AE14</f>
        <v>11</v>
      </c>
      <c r="AG39" s="1161">
        <f>Миллерово!AF14</f>
        <v>0</v>
      </c>
      <c r="AH39" s="57"/>
      <c r="AI39" s="1160">
        <f>Миллерово!AH14</f>
        <v>14</v>
      </c>
      <c r="AJ39" s="56"/>
      <c r="AK39" s="1159">
        <f>Миллерово!AJ14</f>
        <v>0</v>
      </c>
      <c r="AL39" s="1160">
        <f>Миллерово!AK14</f>
        <v>22</v>
      </c>
      <c r="AM39" s="1161">
        <f>Миллерово!AL14</f>
        <v>0</v>
      </c>
      <c r="AN39" s="57">
        <f>Миллерово!AM14</f>
        <v>0</v>
      </c>
      <c r="AO39" s="55">
        <f>Миллерово!AN14</f>
        <v>0</v>
      </c>
      <c r="AP39" s="55">
        <f>Миллерово!AO14</f>
        <v>0</v>
      </c>
      <c r="AQ39" s="53"/>
      <c r="AR39" s="54"/>
      <c r="AS39" s="56"/>
      <c r="AT39" s="872">
        <f t="shared" si="11"/>
        <v>0</v>
      </c>
      <c r="AU39" s="872">
        <f t="shared" si="12"/>
        <v>47</v>
      </c>
      <c r="AV39" s="872">
        <f t="shared" si="13"/>
        <v>0</v>
      </c>
      <c r="AW39" s="6"/>
      <c r="AX39" s="6"/>
      <c r="AY39" s="6"/>
    </row>
    <row r="40" spans="1:56" s="282" customFormat="1" ht="28.5" customHeight="1" thickBot="1">
      <c r="A40" s="275"/>
      <c r="B40" s="320" t="s">
        <v>69</v>
      </c>
      <c r="C40" s="2059"/>
      <c r="D40" s="809"/>
      <c r="E40" s="810"/>
      <c r="F40" s="810"/>
      <c r="G40" s="810"/>
      <c r="H40" s="811"/>
      <c r="I40" s="1363"/>
      <c r="J40" s="1363"/>
      <c r="K40" s="1363"/>
      <c r="L40" s="810"/>
      <c r="M40" s="811"/>
      <c r="N40" s="1364"/>
      <c r="O40" s="834"/>
      <c r="P40" s="835"/>
      <c r="Q40" s="1059"/>
      <c r="R40" s="1060"/>
      <c r="S40" s="1061"/>
      <c r="T40" s="836"/>
      <c r="U40" s="837"/>
      <c r="V40" s="838"/>
      <c r="W40" s="1641">
        <f t="shared" si="0"/>
        <v>0</v>
      </c>
      <c r="X40" s="1641">
        <f t="shared" si="1"/>
        <v>0</v>
      </c>
      <c r="Y40" s="1641">
        <f t="shared" si="2"/>
        <v>0</v>
      </c>
      <c r="Z40" s="1641">
        <f t="shared" si="3"/>
        <v>0</v>
      </c>
      <c r="AA40" s="1646">
        <f t="shared" si="4"/>
        <v>0</v>
      </c>
      <c r="AB40" s="1702"/>
      <c r="AC40" s="1703"/>
      <c r="AD40" s="1704"/>
      <c r="AE40" s="1663">
        <f>Миллерово!AD15</f>
        <v>0</v>
      </c>
      <c r="AF40" s="1163">
        <f>Миллерово!AE15</f>
        <v>2</v>
      </c>
      <c r="AG40" s="1164">
        <f>Миллерово!AF15</f>
        <v>0</v>
      </c>
      <c r="AH40" s="276"/>
      <c r="AI40" s="1163">
        <f>Миллерово!AH15</f>
        <v>3</v>
      </c>
      <c r="AJ40" s="281"/>
      <c r="AK40" s="1162">
        <f>Миллерово!AJ15</f>
        <v>0</v>
      </c>
      <c r="AL40" s="1163">
        <f>Миллерово!AK15</f>
        <v>1</v>
      </c>
      <c r="AM40" s="1164">
        <f>Миллерово!AL15</f>
        <v>0</v>
      </c>
      <c r="AN40" s="276">
        <f>Миллерово!AM15</f>
        <v>0</v>
      </c>
      <c r="AO40" s="280">
        <f>Миллерово!AN15</f>
        <v>0</v>
      </c>
      <c r="AP40" s="280">
        <f>Миллерово!AO15</f>
        <v>0</v>
      </c>
      <c r="AQ40" s="279"/>
      <c r="AR40" s="277"/>
      <c r="AS40" s="281"/>
      <c r="AT40" s="872">
        <f t="shared" si="11"/>
        <v>0</v>
      </c>
      <c r="AU40" s="872">
        <f t="shared" si="12"/>
        <v>6</v>
      </c>
      <c r="AV40" s="872">
        <f t="shared" si="13"/>
        <v>0</v>
      </c>
      <c r="AW40" s="6"/>
      <c r="AX40" s="6"/>
      <c r="AY40" s="6"/>
      <c r="AZ40" s="60"/>
      <c r="BA40" s="60"/>
      <c r="BB40" s="60"/>
      <c r="BC40" s="60"/>
      <c r="BD40" s="60"/>
    </row>
    <row r="41" spans="1:56" s="273" customFormat="1" ht="30" customHeight="1" thickBot="1">
      <c r="A41" s="266">
        <v>2</v>
      </c>
      <c r="B41" s="318" t="s">
        <v>51</v>
      </c>
      <c r="C41" s="779" t="s">
        <v>37</v>
      </c>
      <c r="D41" s="1082"/>
      <c r="E41" s="1083"/>
      <c r="F41" s="1083"/>
      <c r="G41" s="1083"/>
      <c r="H41" s="1084"/>
      <c r="I41" s="1365"/>
      <c r="J41" s="1365"/>
      <c r="K41" s="1365"/>
      <c r="L41" s="1083"/>
      <c r="M41" s="1084"/>
      <c r="N41" s="1365"/>
      <c r="O41" s="1083"/>
      <c r="P41" s="1084"/>
      <c r="Q41" s="372">
        <f>Махачкала!L7</f>
        <v>0</v>
      </c>
      <c r="R41" s="1087">
        <f>Махачкала!M7</f>
        <v>0</v>
      </c>
      <c r="S41" s="1088">
        <f>Махачкала!N7</f>
        <v>0</v>
      </c>
      <c r="T41" s="167"/>
      <c r="U41" s="168"/>
      <c r="V41" s="1089"/>
      <c r="W41" s="1641">
        <f t="shared" si="0"/>
        <v>0</v>
      </c>
      <c r="X41" s="1641">
        <f t="shared" si="1"/>
        <v>0</v>
      </c>
      <c r="Y41" s="1641">
        <f t="shared" si="2"/>
        <v>0</v>
      </c>
      <c r="Z41" s="1641">
        <f t="shared" si="3"/>
        <v>0</v>
      </c>
      <c r="AA41" s="1646">
        <f t="shared" si="4"/>
        <v>0</v>
      </c>
      <c r="AB41" s="1705"/>
      <c r="AC41" s="1706"/>
      <c r="AD41" s="1707"/>
      <c r="AE41" s="1664"/>
      <c r="AF41" s="1488"/>
      <c r="AG41" s="1489"/>
      <c r="AH41" s="167"/>
      <c r="AI41" s="168"/>
      <c r="AJ41" s="170"/>
      <c r="AK41" s="1085">
        <f>Махачкала!AD7</f>
        <v>0</v>
      </c>
      <c r="AL41" s="1141">
        <f>Махачкала!AE7</f>
        <v>6</v>
      </c>
      <c r="AM41" s="1165">
        <f>Махачкала!AF7</f>
        <v>0</v>
      </c>
      <c r="AN41" s="267">
        <f>Махачкала!AG7</f>
        <v>1</v>
      </c>
      <c r="AO41" s="271">
        <f>Махачкала!AH7</f>
        <v>6</v>
      </c>
      <c r="AP41" s="271">
        <f>Махачкала!AI7</f>
        <v>0</v>
      </c>
      <c r="AQ41" s="270"/>
      <c r="AR41" s="268"/>
      <c r="AS41" s="272"/>
      <c r="AT41" s="872">
        <f t="shared" si="11"/>
        <v>1</v>
      </c>
      <c r="AU41" s="872">
        <f t="shared" si="12"/>
        <v>12</v>
      </c>
      <c r="AV41" s="872">
        <f t="shared" si="13"/>
        <v>0</v>
      </c>
      <c r="AW41" s="6"/>
      <c r="AX41" s="6"/>
      <c r="AY41" s="6"/>
      <c r="AZ41" s="60"/>
      <c r="BA41" s="60"/>
      <c r="BB41" s="60"/>
      <c r="BC41" s="60"/>
      <c r="BD41" s="60"/>
    </row>
    <row r="42" spans="1:56" s="273" customFormat="1" ht="19.5" customHeight="1" thickBot="1">
      <c r="A42" s="266"/>
      <c r="B42" s="318" t="s">
        <v>10</v>
      </c>
      <c r="C42" s="788"/>
      <c r="D42" s="1082">
        <f aca="true" t="shared" si="14" ref="D42:M42">SUM(D32:D41)</f>
        <v>0</v>
      </c>
      <c r="E42" s="1082">
        <f t="shared" si="14"/>
        <v>0</v>
      </c>
      <c r="F42" s="1082">
        <f t="shared" si="14"/>
        <v>0</v>
      </c>
      <c r="G42" s="1082">
        <f t="shared" si="14"/>
        <v>0</v>
      </c>
      <c r="H42" s="1082">
        <f t="shared" si="14"/>
        <v>0</v>
      </c>
      <c r="I42" s="167">
        <f t="shared" si="14"/>
        <v>0</v>
      </c>
      <c r="J42" s="169">
        <f t="shared" si="14"/>
        <v>1</v>
      </c>
      <c r="K42" s="169">
        <f t="shared" si="14"/>
        <v>6</v>
      </c>
      <c r="L42" s="167">
        <f t="shared" si="14"/>
        <v>18</v>
      </c>
      <c r="M42" s="309">
        <f t="shared" si="14"/>
        <v>2</v>
      </c>
      <c r="N42" s="167">
        <f aca="true" t="shared" si="15" ref="N42:AP42">SUM(N32:N41)</f>
        <v>0</v>
      </c>
      <c r="O42" s="167">
        <f t="shared" si="15"/>
        <v>22</v>
      </c>
      <c r="P42" s="309">
        <f t="shared" si="15"/>
        <v>1</v>
      </c>
      <c r="Q42" s="169">
        <f t="shared" si="15"/>
        <v>0</v>
      </c>
      <c r="R42" s="1395">
        <f t="shared" si="15"/>
        <v>51</v>
      </c>
      <c r="S42" s="1396">
        <f t="shared" si="15"/>
        <v>0</v>
      </c>
      <c r="T42" s="1086">
        <f t="shared" si="15"/>
        <v>0</v>
      </c>
      <c r="U42" s="1086">
        <f t="shared" si="15"/>
        <v>0</v>
      </c>
      <c r="V42" s="1086">
        <f t="shared" si="15"/>
        <v>0</v>
      </c>
      <c r="W42" s="1641">
        <f t="shared" si="0"/>
        <v>0</v>
      </c>
      <c r="X42" s="1641">
        <f t="shared" si="1"/>
        <v>1</v>
      </c>
      <c r="Y42" s="1641">
        <f t="shared" si="2"/>
        <v>6</v>
      </c>
      <c r="Z42" s="1641">
        <f>SUM(G42,L42,O42,R42,U42)</f>
        <v>91</v>
      </c>
      <c r="AA42" s="1646">
        <f t="shared" si="4"/>
        <v>3</v>
      </c>
      <c r="AB42" s="1705">
        <f aca="true" t="shared" si="16" ref="AB42:AG42">SUM(AB32:AB41)</f>
        <v>0</v>
      </c>
      <c r="AC42" s="1705">
        <f t="shared" si="16"/>
        <v>0</v>
      </c>
      <c r="AD42" s="1705">
        <f t="shared" si="16"/>
        <v>0</v>
      </c>
      <c r="AE42" s="1492">
        <f t="shared" si="16"/>
        <v>0</v>
      </c>
      <c r="AF42" s="1492">
        <f t="shared" si="16"/>
        <v>57</v>
      </c>
      <c r="AG42" s="1492">
        <f t="shared" si="16"/>
        <v>4</v>
      </c>
      <c r="AH42" s="875">
        <f t="shared" si="15"/>
        <v>0</v>
      </c>
      <c r="AI42" s="875">
        <f t="shared" si="15"/>
        <v>96</v>
      </c>
      <c r="AJ42" s="875">
        <f t="shared" si="15"/>
        <v>1</v>
      </c>
      <c r="AK42" s="875">
        <f t="shared" si="15"/>
        <v>0</v>
      </c>
      <c r="AL42" s="1291">
        <f t="shared" si="15"/>
        <v>132</v>
      </c>
      <c r="AM42" s="894">
        <f t="shared" si="15"/>
        <v>3</v>
      </c>
      <c r="AN42" s="875">
        <f t="shared" si="15"/>
        <v>1</v>
      </c>
      <c r="AO42" s="1292">
        <f t="shared" si="15"/>
        <v>78</v>
      </c>
      <c r="AP42" s="876">
        <f t="shared" si="15"/>
        <v>2</v>
      </c>
      <c r="AQ42" s="876"/>
      <c r="AR42" s="876"/>
      <c r="AS42" s="876"/>
      <c r="AT42" s="872">
        <f>SUM(AT32:AT41)</f>
        <v>1</v>
      </c>
      <c r="AU42" s="872">
        <f>SUM(AU32:AU41)</f>
        <v>363</v>
      </c>
      <c r="AV42" s="872">
        <f>SUM(AV32:AV41)</f>
        <v>10</v>
      </c>
      <c r="AW42" s="6"/>
      <c r="AX42" s="6"/>
      <c r="AY42" s="6"/>
      <c r="AZ42" s="60"/>
      <c r="BA42" s="60"/>
      <c r="BB42" s="60"/>
      <c r="BC42" s="60"/>
      <c r="BD42" s="60"/>
    </row>
    <row r="43" spans="1:56" s="293" customFormat="1" ht="27.75" customHeight="1" thickBot="1">
      <c r="A43" s="286">
        <v>3</v>
      </c>
      <c r="B43" s="321" t="s">
        <v>62</v>
      </c>
      <c r="C43" s="2028" t="s">
        <v>32</v>
      </c>
      <c r="D43" s="812"/>
      <c r="E43" s="813"/>
      <c r="F43" s="813"/>
      <c r="G43" s="813"/>
      <c r="H43" s="814"/>
      <c r="I43" s="1366" t="e">
        <f>Гуково!#REF!</f>
        <v>#REF!</v>
      </c>
      <c r="J43" s="1366" t="e">
        <f>Гуково!#REF!</f>
        <v>#REF!</v>
      </c>
      <c r="K43" s="1366" t="e">
        <f>Гуково!#REF!</f>
        <v>#REF!</v>
      </c>
      <c r="L43" s="813">
        <f>Гуково!G10</f>
        <v>18</v>
      </c>
      <c r="M43" s="814">
        <f>Гуково!H10</f>
        <v>3</v>
      </c>
      <c r="N43" s="1366"/>
      <c r="O43" s="813">
        <f>Гуково!I10</f>
        <v>9</v>
      </c>
      <c r="P43" s="814"/>
      <c r="Q43" s="1090">
        <f>Гуково!L10</f>
        <v>0</v>
      </c>
      <c r="R43" s="1091">
        <f>Гуково!M10</f>
        <v>2</v>
      </c>
      <c r="S43" s="1092">
        <f>Гуково!N10</f>
        <v>5</v>
      </c>
      <c r="T43" s="1093" t="e">
        <f>Гуково!#REF!</f>
        <v>#REF!</v>
      </c>
      <c r="U43" s="1094">
        <f>Гуково!P11</f>
        <v>0</v>
      </c>
      <c r="V43" s="1095">
        <f>Гуково!Q10</f>
        <v>0</v>
      </c>
      <c r="W43" s="1642" t="e">
        <f t="shared" si="0"/>
        <v>#REF!</v>
      </c>
      <c r="X43" s="1642" t="e">
        <f t="shared" si="1"/>
        <v>#REF!</v>
      </c>
      <c r="Y43" s="1642" t="e">
        <f t="shared" si="2"/>
        <v>#REF!</v>
      </c>
      <c r="Z43" s="1642">
        <f>SUM(G43,L43,O43,R43,U43)</f>
        <v>29</v>
      </c>
      <c r="AA43" s="1647">
        <f t="shared" si="4"/>
        <v>8</v>
      </c>
      <c r="AB43" s="1642"/>
      <c r="AC43" s="1708"/>
      <c r="AD43" s="1709"/>
      <c r="AE43" s="1665" t="e">
        <f>Гуково!#REF!</f>
        <v>#REF!</v>
      </c>
      <c r="AF43" s="1229">
        <f>Гуково!AC10</f>
        <v>69</v>
      </c>
      <c r="AG43" s="1230">
        <f>Гуково!AD10</f>
        <v>1</v>
      </c>
      <c r="AH43" s="287">
        <f>Гуково!AE10</f>
        <v>0</v>
      </c>
      <c r="AI43" s="288">
        <f>Гуково!AF10</f>
        <v>61</v>
      </c>
      <c r="AJ43" s="292">
        <f>Гуково!AG10</f>
        <v>5</v>
      </c>
      <c r="AK43" s="290">
        <f>Гуково!AH10</f>
        <v>1</v>
      </c>
      <c r="AL43" s="288">
        <f>Гуково!AI10</f>
        <v>62</v>
      </c>
      <c r="AM43" s="292">
        <f>Гуково!AJ10</f>
        <v>2</v>
      </c>
      <c r="AN43" s="287">
        <f>Гуково!AK10</f>
        <v>0</v>
      </c>
      <c r="AO43" s="291">
        <f>Гуково!AL10</f>
        <v>43</v>
      </c>
      <c r="AP43" s="291">
        <f>Гуково!AM10</f>
        <v>2</v>
      </c>
      <c r="AQ43" s="290"/>
      <c r="AR43" s="288"/>
      <c r="AS43" s="292"/>
      <c r="AT43" s="871" t="e">
        <f>SUM(AB43,AE43,AH43,AK43,AN43,AQ43)</f>
        <v>#REF!</v>
      </c>
      <c r="AU43" s="871">
        <f>SUM(AC43,AF43,AI43,AL43,AO43,AR43)</f>
        <v>235</v>
      </c>
      <c r="AV43" s="871">
        <f>SUM(AD43,AG43,AJ43,AM43,AP43,AS43)</f>
        <v>10</v>
      </c>
      <c r="AW43" s="6"/>
      <c r="AX43" s="6"/>
      <c r="AY43" s="6"/>
      <c r="AZ43" s="78"/>
      <c r="BA43" s="78"/>
      <c r="BB43" s="78"/>
      <c r="BC43" s="78"/>
      <c r="BD43" s="78"/>
    </row>
    <row r="44" spans="1:51" s="78" customFormat="1" ht="30.75" customHeight="1" thickBot="1">
      <c r="A44" s="244"/>
      <c r="B44" s="322" t="s">
        <v>70</v>
      </c>
      <c r="C44" s="2029"/>
      <c r="D44" s="1623"/>
      <c r="E44" s="1622"/>
      <c r="F44" s="1622"/>
      <c r="G44" s="1622"/>
      <c r="H44" s="1624"/>
      <c r="I44" s="1367"/>
      <c r="J44" s="1367"/>
      <c r="K44" s="1367"/>
      <c r="L44" s="792"/>
      <c r="M44" s="815"/>
      <c r="N44" s="1367"/>
      <c r="O44" s="792"/>
      <c r="P44" s="815"/>
      <c r="Q44" s="1065"/>
      <c r="R44" s="1066"/>
      <c r="S44" s="1067"/>
      <c r="T44" s="294"/>
      <c r="U44" s="92"/>
      <c r="V44" s="295"/>
      <c r="W44" s="1642">
        <f t="shared" si="0"/>
        <v>0</v>
      </c>
      <c r="X44" s="1642">
        <f t="shared" si="1"/>
        <v>0</v>
      </c>
      <c r="Y44" s="1642">
        <f t="shared" si="2"/>
        <v>0</v>
      </c>
      <c r="Z44" s="1642">
        <f t="shared" si="3"/>
        <v>0</v>
      </c>
      <c r="AA44" s="1647">
        <f t="shared" si="4"/>
        <v>0</v>
      </c>
      <c r="AB44" s="1710"/>
      <c r="AC44" s="1683"/>
      <c r="AD44" s="1711"/>
      <c r="AE44" s="1666" t="e">
        <f>Гуково!#REF!</f>
        <v>#REF!</v>
      </c>
      <c r="AF44" s="1217">
        <f>Гуково!AC11</f>
        <v>17</v>
      </c>
      <c r="AG44" s="1231">
        <f>Гуково!AD11</f>
        <v>0</v>
      </c>
      <c r="AH44" s="294">
        <f>Гуково!AE11</f>
        <v>0</v>
      </c>
      <c r="AI44" s="92">
        <f>Гуково!AF11</f>
        <v>8</v>
      </c>
      <c r="AJ44" s="77">
        <f>Гуково!AG11</f>
        <v>1</v>
      </c>
      <c r="AK44" s="296">
        <f>Гуково!AH11</f>
        <v>0</v>
      </c>
      <c r="AL44" s="92">
        <f>Гуково!AI11</f>
        <v>0</v>
      </c>
      <c r="AM44" s="77">
        <f>Гуково!AJ11</f>
        <v>0</v>
      </c>
      <c r="AN44" s="294">
        <f>Гуково!AK11</f>
        <v>0</v>
      </c>
      <c r="AO44" s="297">
        <f>Гуково!AL11</f>
        <v>0</v>
      </c>
      <c r="AP44" s="297">
        <f>Гуково!AM11</f>
        <v>0</v>
      </c>
      <c r="AQ44" s="296"/>
      <c r="AR44" s="92"/>
      <c r="AS44" s="77"/>
      <c r="AT44" s="871" t="e">
        <f aca="true" t="shared" si="17" ref="AT44:AT56">SUM(AB44,AE44,AH44,AK44,AN44,AQ44)</f>
        <v>#REF!</v>
      </c>
      <c r="AU44" s="871">
        <f aca="true" t="shared" si="18" ref="AU44:AU56">SUM(AC44,AF44,AI44,AL44,AO44,AR44)</f>
        <v>25</v>
      </c>
      <c r="AV44" s="871">
        <f aca="true" t="shared" si="19" ref="AV44:AV56">SUM(AD44,AG44,AJ44,AM44,AP44,AS44)</f>
        <v>1</v>
      </c>
      <c r="AW44" s="6"/>
      <c r="AX44" s="6"/>
      <c r="AY44" s="6"/>
    </row>
    <row r="45" spans="1:56" s="305" customFormat="1" ht="33.75" customHeight="1" thickBot="1">
      <c r="A45" s="298"/>
      <c r="B45" s="323" t="s">
        <v>71</v>
      </c>
      <c r="C45" s="2030"/>
      <c r="D45" s="1625"/>
      <c r="E45" s="1626"/>
      <c r="F45" s="1626"/>
      <c r="G45" s="1626"/>
      <c r="H45" s="1627"/>
      <c r="I45" s="1368"/>
      <c r="J45" s="1368"/>
      <c r="K45" s="1368"/>
      <c r="L45" s="817"/>
      <c r="M45" s="818"/>
      <c r="N45" s="1368"/>
      <c r="O45" s="817"/>
      <c r="P45" s="818"/>
      <c r="Q45" s="1071"/>
      <c r="R45" s="1072"/>
      <c r="S45" s="1073"/>
      <c r="T45" s="299"/>
      <c r="U45" s="300"/>
      <c r="V45" s="301"/>
      <c r="W45" s="1642">
        <f t="shared" si="0"/>
        <v>0</v>
      </c>
      <c r="X45" s="1642">
        <f t="shared" si="1"/>
        <v>0</v>
      </c>
      <c r="Y45" s="1642">
        <f t="shared" si="2"/>
        <v>0</v>
      </c>
      <c r="Z45" s="1642">
        <f t="shared" si="3"/>
        <v>0</v>
      </c>
      <c r="AA45" s="1647">
        <f t="shared" si="4"/>
        <v>0</v>
      </c>
      <c r="AB45" s="1712"/>
      <c r="AC45" s="1713"/>
      <c r="AD45" s="1714"/>
      <c r="AE45" s="1667" t="e">
        <f>Гуково!#REF!</f>
        <v>#REF!</v>
      </c>
      <c r="AF45" s="1232">
        <f>Гуково!AC12</f>
        <v>45</v>
      </c>
      <c r="AG45" s="1233">
        <f>Гуково!AD12</f>
        <v>1</v>
      </c>
      <c r="AH45" s="299">
        <f>Гуково!AE12</f>
        <v>0</v>
      </c>
      <c r="AI45" s="300">
        <f>Гуково!AF12</f>
        <v>27</v>
      </c>
      <c r="AJ45" s="304">
        <f>Гуково!AG12</f>
        <v>0</v>
      </c>
      <c r="AK45" s="302">
        <f>Гуково!AH12</f>
        <v>0</v>
      </c>
      <c r="AL45" s="300">
        <f>Гуково!AI12</f>
        <v>0</v>
      </c>
      <c r="AM45" s="304">
        <f>Гуково!AJ12</f>
        <v>0</v>
      </c>
      <c r="AN45" s="299">
        <f>Гуково!AK12</f>
        <v>0</v>
      </c>
      <c r="AO45" s="303">
        <f>Гуково!AL12</f>
        <v>0</v>
      </c>
      <c r="AP45" s="303">
        <f>Гуково!AM12</f>
        <v>0</v>
      </c>
      <c r="AQ45" s="302"/>
      <c r="AR45" s="300"/>
      <c r="AS45" s="304"/>
      <c r="AT45" s="871" t="e">
        <f t="shared" si="17"/>
        <v>#REF!</v>
      </c>
      <c r="AU45" s="871">
        <f t="shared" si="18"/>
        <v>72</v>
      </c>
      <c r="AV45" s="871">
        <f t="shared" si="19"/>
        <v>1</v>
      </c>
      <c r="AW45" s="6"/>
      <c r="AX45" s="6"/>
      <c r="AY45" s="6"/>
      <c r="AZ45" s="78"/>
      <c r="BA45" s="78"/>
      <c r="BB45" s="78"/>
      <c r="BC45" s="78"/>
      <c r="BD45" s="78"/>
    </row>
    <row r="46" spans="1:56" s="293" customFormat="1" ht="27.75" customHeight="1" thickBot="1">
      <c r="A46" s="286">
        <v>3</v>
      </c>
      <c r="B46" s="321" t="s">
        <v>62</v>
      </c>
      <c r="C46" s="2028" t="s">
        <v>34</v>
      </c>
      <c r="D46" s="812"/>
      <c r="E46" s="813"/>
      <c r="F46" s="813"/>
      <c r="G46" s="813"/>
      <c r="H46" s="814"/>
      <c r="I46" s="1366"/>
      <c r="J46" s="1366"/>
      <c r="K46" s="1366"/>
      <c r="L46" s="813"/>
      <c r="M46" s="814"/>
      <c r="N46" s="1366"/>
      <c r="O46" s="813">
        <f>Ейск!J12</f>
        <v>21</v>
      </c>
      <c r="P46" s="814">
        <f>Ейск!K12</f>
        <v>2</v>
      </c>
      <c r="Q46" s="1062">
        <f>Ейск!L12</f>
        <v>0</v>
      </c>
      <c r="R46" s="1063">
        <f>Ейск!M12</f>
        <v>13</v>
      </c>
      <c r="S46" s="1064">
        <f>Ейск!N12</f>
        <v>0</v>
      </c>
      <c r="T46" s="287">
        <f>Ейск!O12</f>
        <v>0</v>
      </c>
      <c r="U46" s="288">
        <f>Ейск!P12</f>
        <v>0</v>
      </c>
      <c r="V46" s="289"/>
      <c r="W46" s="1642">
        <f t="shared" si="0"/>
        <v>0</v>
      </c>
      <c r="X46" s="1642">
        <f t="shared" si="1"/>
        <v>0</v>
      </c>
      <c r="Y46" s="1642">
        <f t="shared" si="2"/>
        <v>0</v>
      </c>
      <c r="Z46" s="1642">
        <f t="shared" si="3"/>
        <v>34</v>
      </c>
      <c r="AA46" s="1647">
        <f t="shared" si="4"/>
        <v>2</v>
      </c>
      <c r="AB46" s="1642"/>
      <c r="AC46" s="1708"/>
      <c r="AD46" s="1709"/>
      <c r="AE46" s="1668"/>
      <c r="AF46" s="1493"/>
      <c r="AG46" s="1494"/>
      <c r="AH46" s="287">
        <f>Ейск!AA12</f>
        <v>0</v>
      </c>
      <c r="AI46" s="288">
        <f>Ейск!AB12</f>
        <v>24</v>
      </c>
      <c r="AJ46" s="292">
        <f>Ейск!AC12</f>
        <v>0</v>
      </c>
      <c r="AK46" s="290">
        <f>Ейск!AD12</f>
        <v>0</v>
      </c>
      <c r="AL46" s="288">
        <f>Ейск!AE12</f>
        <v>34</v>
      </c>
      <c r="AM46" s="292">
        <f>Ейск!AF12</f>
        <v>1</v>
      </c>
      <c r="AN46" s="287">
        <f>Ейск!AG12</f>
        <v>0</v>
      </c>
      <c r="AO46" s="291">
        <f>Ейск!AH12</f>
        <v>17</v>
      </c>
      <c r="AP46" s="291">
        <f>Ейск!AI12</f>
        <v>0</v>
      </c>
      <c r="AQ46" s="290"/>
      <c r="AR46" s="288"/>
      <c r="AS46" s="292"/>
      <c r="AT46" s="871">
        <f t="shared" si="17"/>
        <v>0</v>
      </c>
      <c r="AU46" s="871">
        <f t="shared" si="18"/>
        <v>75</v>
      </c>
      <c r="AV46" s="871">
        <f t="shared" si="19"/>
        <v>1</v>
      </c>
      <c r="AW46" s="6"/>
      <c r="AX46" s="6"/>
      <c r="AY46" s="6"/>
      <c r="AZ46" s="78"/>
      <c r="BA46" s="78"/>
      <c r="BB46" s="78"/>
      <c r="BC46" s="78"/>
      <c r="BD46" s="78"/>
    </row>
    <row r="47" spans="1:51" s="78" customFormat="1" ht="30.75" customHeight="1" thickBot="1">
      <c r="A47" s="244"/>
      <c r="B47" s="322" t="s">
        <v>70</v>
      </c>
      <c r="C47" s="2029"/>
      <c r="D47" s="1623"/>
      <c r="E47" s="1622"/>
      <c r="F47" s="1622"/>
      <c r="G47" s="1622"/>
      <c r="H47" s="1624"/>
      <c r="I47" s="1367"/>
      <c r="J47" s="1367"/>
      <c r="K47" s="1367"/>
      <c r="L47" s="792"/>
      <c r="M47" s="815"/>
      <c r="N47" s="1367"/>
      <c r="O47" s="792"/>
      <c r="P47" s="815"/>
      <c r="Q47" s="1065"/>
      <c r="R47" s="1066"/>
      <c r="S47" s="1067"/>
      <c r="T47" s="294"/>
      <c r="U47" s="92"/>
      <c r="V47" s="295"/>
      <c r="W47" s="1642">
        <f t="shared" si="0"/>
        <v>0</v>
      </c>
      <c r="X47" s="1642">
        <f t="shared" si="1"/>
        <v>0</v>
      </c>
      <c r="Y47" s="1642">
        <f t="shared" si="2"/>
        <v>0</v>
      </c>
      <c r="Z47" s="1642">
        <f t="shared" si="3"/>
        <v>0</v>
      </c>
      <c r="AA47" s="1647">
        <f t="shared" si="4"/>
        <v>0</v>
      </c>
      <c r="AB47" s="1710"/>
      <c r="AC47" s="1683"/>
      <c r="AD47" s="1711"/>
      <c r="AE47" s="1666"/>
      <c r="AF47" s="1217"/>
      <c r="AG47" s="1231"/>
      <c r="AH47" s="294">
        <f>Ейск!AA13</f>
        <v>0</v>
      </c>
      <c r="AI47" s="92">
        <f>Ейск!AB13</f>
        <v>7</v>
      </c>
      <c r="AJ47" s="77">
        <f>Ейск!AC13</f>
        <v>0</v>
      </c>
      <c r="AK47" s="296">
        <f>Ейск!AD13</f>
        <v>0</v>
      </c>
      <c r="AL47" s="92">
        <f>Ейск!AE13</f>
        <v>12</v>
      </c>
      <c r="AM47" s="77">
        <f>Ейск!AF13</f>
        <v>0</v>
      </c>
      <c r="AN47" s="294">
        <f>Ейск!AG13</f>
        <v>0</v>
      </c>
      <c r="AO47" s="297">
        <f>Ейск!AH13</f>
        <v>1</v>
      </c>
      <c r="AP47" s="297">
        <f>Ейск!AI13</f>
        <v>0</v>
      </c>
      <c r="AQ47" s="296"/>
      <c r="AR47" s="92"/>
      <c r="AS47" s="77"/>
      <c r="AT47" s="871">
        <f t="shared" si="17"/>
        <v>0</v>
      </c>
      <c r="AU47" s="871">
        <f t="shared" si="18"/>
        <v>20</v>
      </c>
      <c r="AV47" s="871">
        <f t="shared" si="19"/>
        <v>0</v>
      </c>
      <c r="AW47" s="6"/>
      <c r="AX47" s="6"/>
      <c r="AY47" s="6"/>
    </row>
    <row r="48" spans="1:56" s="305" customFormat="1" ht="33.75" customHeight="1" thickBot="1">
      <c r="A48" s="298"/>
      <c r="B48" s="323" t="s">
        <v>71</v>
      </c>
      <c r="C48" s="2030"/>
      <c r="D48" s="1625"/>
      <c r="E48" s="1626"/>
      <c r="F48" s="1626"/>
      <c r="G48" s="1626"/>
      <c r="H48" s="1627"/>
      <c r="I48" s="1368"/>
      <c r="J48" s="1368"/>
      <c r="K48" s="1368"/>
      <c r="L48" s="817"/>
      <c r="M48" s="818"/>
      <c r="N48" s="1368"/>
      <c r="O48" s="817"/>
      <c r="P48" s="818"/>
      <c r="Q48" s="1071"/>
      <c r="R48" s="1072"/>
      <c r="S48" s="1073"/>
      <c r="T48" s="299"/>
      <c r="U48" s="300"/>
      <c r="V48" s="301"/>
      <c r="W48" s="1642">
        <f t="shared" si="0"/>
        <v>0</v>
      </c>
      <c r="X48" s="1642">
        <f t="shared" si="1"/>
        <v>0</v>
      </c>
      <c r="Y48" s="1642">
        <f t="shared" si="2"/>
        <v>0</v>
      </c>
      <c r="Z48" s="1642">
        <f t="shared" si="3"/>
        <v>0</v>
      </c>
      <c r="AA48" s="1647">
        <f t="shared" si="4"/>
        <v>0</v>
      </c>
      <c r="AB48" s="1712"/>
      <c r="AC48" s="1713"/>
      <c r="AD48" s="1714"/>
      <c r="AE48" s="1669"/>
      <c r="AF48" s="1495">
        <f>Ейск!Y14</f>
        <v>0</v>
      </c>
      <c r="AG48" s="1496"/>
      <c r="AH48" s="299">
        <f>Ейск!AA14</f>
        <v>0</v>
      </c>
      <c r="AI48" s="300">
        <f>Ейск!AB14</f>
        <v>18</v>
      </c>
      <c r="AJ48" s="304">
        <f>Ейск!AC14</f>
        <v>0</v>
      </c>
      <c r="AK48" s="302">
        <f>Ейск!AD14</f>
        <v>0</v>
      </c>
      <c r="AL48" s="300">
        <f>Ейск!AE14</f>
        <v>34</v>
      </c>
      <c r="AM48" s="304">
        <f>Ейск!AF14</f>
        <v>0</v>
      </c>
      <c r="AN48" s="299">
        <f>Ейск!AG14</f>
        <v>0</v>
      </c>
      <c r="AO48" s="303">
        <f>Ейск!AH14</f>
        <v>0</v>
      </c>
      <c r="AP48" s="303">
        <f>Ейск!AI14</f>
        <v>0</v>
      </c>
      <c r="AQ48" s="302"/>
      <c r="AR48" s="300"/>
      <c r="AS48" s="304"/>
      <c r="AT48" s="871">
        <f t="shared" si="17"/>
        <v>0</v>
      </c>
      <c r="AU48" s="871">
        <f t="shared" si="18"/>
        <v>52</v>
      </c>
      <c r="AV48" s="871">
        <f t="shared" si="19"/>
        <v>0</v>
      </c>
      <c r="AW48" s="6"/>
      <c r="AX48" s="6"/>
      <c r="AY48" s="6"/>
      <c r="AZ48" s="78"/>
      <c r="BA48" s="78"/>
      <c r="BB48" s="78"/>
      <c r="BC48" s="78"/>
      <c r="BD48" s="78"/>
    </row>
    <row r="49" spans="1:56" s="293" customFormat="1" ht="27.75" customHeight="1" thickBot="1">
      <c r="A49" s="286">
        <v>3</v>
      </c>
      <c r="B49" s="321" t="s">
        <v>62</v>
      </c>
      <c r="C49" s="2028" t="s">
        <v>35</v>
      </c>
      <c r="D49" s="812"/>
      <c r="E49" s="813"/>
      <c r="F49" s="813"/>
      <c r="G49" s="813"/>
      <c r="H49" s="814"/>
      <c r="I49" s="1366"/>
      <c r="J49" s="1366"/>
      <c r="K49" s="1366"/>
      <c r="L49" s="813"/>
      <c r="M49" s="814"/>
      <c r="N49" s="1366"/>
      <c r="O49" s="813"/>
      <c r="P49" s="814"/>
      <c r="Q49" s="1062">
        <f>Кисловодск!L12</f>
        <v>0</v>
      </c>
      <c r="R49" s="1063">
        <f>Кисловодск!M12</f>
        <v>10</v>
      </c>
      <c r="S49" s="1064">
        <f>Кисловодск!N12</f>
        <v>0</v>
      </c>
      <c r="T49" s="287">
        <f>Кисловодск!O12</f>
        <v>0</v>
      </c>
      <c r="U49" s="288">
        <f>Кисловодск!P12</f>
        <v>0</v>
      </c>
      <c r="V49" s="289">
        <f>Кисловодск!Q12</f>
        <v>0</v>
      </c>
      <c r="W49" s="1642">
        <f t="shared" si="0"/>
        <v>0</v>
      </c>
      <c r="X49" s="1642">
        <f t="shared" si="1"/>
        <v>0</v>
      </c>
      <c r="Y49" s="1642">
        <f t="shared" si="2"/>
        <v>0</v>
      </c>
      <c r="Z49" s="1642">
        <f t="shared" si="3"/>
        <v>10</v>
      </c>
      <c r="AA49" s="1647">
        <f t="shared" si="4"/>
        <v>0</v>
      </c>
      <c r="AB49" s="1642"/>
      <c r="AC49" s="1708"/>
      <c r="AD49" s="1709"/>
      <c r="AE49" s="1665">
        <f>Кисловодск!X12</f>
        <v>0</v>
      </c>
      <c r="AF49" s="1229">
        <f>Кисловодск!Y12</f>
        <v>8</v>
      </c>
      <c r="AG49" s="1230">
        <f>Кисловодск!Z12</f>
        <v>2</v>
      </c>
      <c r="AH49" s="1093"/>
      <c r="AI49" s="1094"/>
      <c r="AJ49" s="1096"/>
      <c r="AK49" s="1093">
        <f>Кисловодск!AD12</f>
        <v>0</v>
      </c>
      <c r="AL49" s="1094">
        <f>Кисловодск!AE12</f>
        <v>11</v>
      </c>
      <c r="AM49" s="1096">
        <f>Кисловодск!AF12</f>
        <v>1</v>
      </c>
      <c r="AN49" s="287">
        <f>Кисловодск!AG12</f>
        <v>0</v>
      </c>
      <c r="AO49" s="291">
        <f>Кисловодск!AH12</f>
        <v>15</v>
      </c>
      <c r="AP49" s="291">
        <f>Кисловодск!AI12</f>
        <v>0</v>
      </c>
      <c r="AQ49" s="290"/>
      <c r="AR49" s="288"/>
      <c r="AS49" s="292"/>
      <c r="AT49" s="871">
        <f t="shared" si="17"/>
        <v>0</v>
      </c>
      <c r="AU49" s="871">
        <f t="shared" si="18"/>
        <v>34</v>
      </c>
      <c r="AV49" s="871">
        <f t="shared" si="19"/>
        <v>3</v>
      </c>
      <c r="AW49" s="6"/>
      <c r="AX49" s="6"/>
      <c r="AY49" s="6"/>
      <c r="AZ49" s="78"/>
      <c r="BA49" s="78"/>
      <c r="BB49" s="78"/>
      <c r="BC49" s="78"/>
      <c r="BD49" s="78"/>
    </row>
    <row r="50" spans="1:51" s="78" customFormat="1" ht="30.75" customHeight="1" thickBot="1">
      <c r="A50" s="244"/>
      <c r="B50" s="322" t="s">
        <v>70</v>
      </c>
      <c r="C50" s="2029"/>
      <c r="D50" s="1623"/>
      <c r="E50" s="1622"/>
      <c r="F50" s="1622"/>
      <c r="G50" s="1622"/>
      <c r="H50" s="1624"/>
      <c r="I50" s="1367"/>
      <c r="J50" s="1367"/>
      <c r="K50" s="1367"/>
      <c r="L50" s="792"/>
      <c r="M50" s="815"/>
      <c r="N50" s="1367"/>
      <c r="O50" s="792"/>
      <c r="P50" s="815"/>
      <c r="Q50" s="1065"/>
      <c r="R50" s="1066"/>
      <c r="S50" s="1067"/>
      <c r="T50" s="294"/>
      <c r="U50" s="92"/>
      <c r="V50" s="295"/>
      <c r="W50" s="1642">
        <f t="shared" si="0"/>
        <v>0</v>
      </c>
      <c r="X50" s="1642">
        <f t="shared" si="1"/>
        <v>0</v>
      </c>
      <c r="Y50" s="1642">
        <f t="shared" si="2"/>
        <v>0</v>
      </c>
      <c r="Z50" s="1642">
        <f t="shared" si="3"/>
        <v>0</v>
      </c>
      <c r="AA50" s="1647">
        <f t="shared" si="4"/>
        <v>0</v>
      </c>
      <c r="AB50" s="1710"/>
      <c r="AC50" s="1683"/>
      <c r="AD50" s="1711"/>
      <c r="AE50" s="1666">
        <f>Кисловодск!X13</f>
        <v>0</v>
      </c>
      <c r="AF50" s="1217">
        <f>Кисловодск!Y13</f>
        <v>4</v>
      </c>
      <c r="AG50" s="1231">
        <f>Кисловодск!Z13</f>
        <v>0</v>
      </c>
      <c r="AH50" s="294"/>
      <c r="AI50" s="92"/>
      <c r="AJ50" s="77"/>
      <c r="AK50" s="294">
        <f>Кисловодск!AD13</f>
        <v>0</v>
      </c>
      <c r="AL50" s="92">
        <f>Кисловодск!AE13</f>
        <v>5</v>
      </c>
      <c r="AM50" s="77">
        <f>Кисловодск!AF13</f>
        <v>0</v>
      </c>
      <c r="AN50" s="294">
        <f>Кисловодск!AG13</f>
        <v>0</v>
      </c>
      <c r="AO50" s="297">
        <f>Кисловодск!AH13</f>
        <v>0</v>
      </c>
      <c r="AP50" s="297">
        <f>Кисловодск!AI13</f>
        <v>0</v>
      </c>
      <c r="AQ50" s="296"/>
      <c r="AR50" s="92"/>
      <c r="AS50" s="77"/>
      <c r="AT50" s="871">
        <f t="shared" si="17"/>
        <v>0</v>
      </c>
      <c r="AU50" s="871">
        <f t="shared" si="18"/>
        <v>9</v>
      </c>
      <c r="AV50" s="871">
        <f t="shared" si="19"/>
        <v>0</v>
      </c>
      <c r="AW50" s="6"/>
      <c r="AX50" s="6"/>
      <c r="AY50" s="6"/>
    </row>
    <row r="51" spans="1:56" s="305" customFormat="1" ht="33.75" customHeight="1" thickBot="1">
      <c r="A51" s="298"/>
      <c r="B51" s="323" t="s">
        <v>71</v>
      </c>
      <c r="C51" s="2030"/>
      <c r="D51" s="816"/>
      <c r="E51" s="817"/>
      <c r="F51" s="817"/>
      <c r="G51" s="817"/>
      <c r="H51" s="818"/>
      <c r="I51" s="1368"/>
      <c r="J51" s="1368"/>
      <c r="K51" s="1368"/>
      <c r="L51" s="817"/>
      <c r="M51" s="818"/>
      <c r="N51" s="1368"/>
      <c r="O51" s="817"/>
      <c r="P51" s="818"/>
      <c r="Q51" s="1071"/>
      <c r="R51" s="1072"/>
      <c r="S51" s="1073"/>
      <c r="T51" s="299"/>
      <c r="U51" s="300"/>
      <c r="V51" s="301"/>
      <c r="W51" s="1642">
        <f t="shared" si="0"/>
        <v>0</v>
      </c>
      <c r="X51" s="1642">
        <f t="shared" si="1"/>
        <v>0</v>
      </c>
      <c r="Y51" s="1642">
        <f t="shared" si="2"/>
        <v>0</v>
      </c>
      <c r="Z51" s="1642">
        <f t="shared" si="3"/>
        <v>0</v>
      </c>
      <c r="AA51" s="1647">
        <f t="shared" si="4"/>
        <v>0</v>
      </c>
      <c r="AB51" s="1712"/>
      <c r="AC51" s="1713"/>
      <c r="AD51" s="1714"/>
      <c r="AE51" s="1667">
        <f>Кисловодск!X14</f>
        <v>0</v>
      </c>
      <c r="AF51" s="1232">
        <f>Кисловодск!Y14</f>
        <v>5</v>
      </c>
      <c r="AG51" s="1233">
        <f>Кисловодск!Z14</f>
        <v>0</v>
      </c>
      <c r="AH51" s="299"/>
      <c r="AI51" s="300"/>
      <c r="AJ51" s="304"/>
      <c r="AK51" s="299">
        <f>Кисловодск!AD14</f>
        <v>0</v>
      </c>
      <c r="AL51" s="300">
        <f>Кисловодск!AE14</f>
        <v>5</v>
      </c>
      <c r="AM51" s="304">
        <f>Кисловодск!AF14</f>
        <v>0</v>
      </c>
      <c r="AN51" s="299">
        <f>Кисловодск!AG14</f>
        <v>0</v>
      </c>
      <c r="AO51" s="303">
        <f>Кисловодск!AH14</f>
        <v>0</v>
      </c>
      <c r="AP51" s="303">
        <f>Кисловодск!AI14</f>
        <v>0</v>
      </c>
      <c r="AQ51" s="302"/>
      <c r="AR51" s="300"/>
      <c r="AS51" s="304"/>
      <c r="AT51" s="871">
        <f t="shared" si="17"/>
        <v>0</v>
      </c>
      <c r="AU51" s="871">
        <f t="shared" si="18"/>
        <v>10</v>
      </c>
      <c r="AV51" s="871">
        <f t="shared" si="19"/>
        <v>0</v>
      </c>
      <c r="AW51" s="6"/>
      <c r="AX51" s="6"/>
      <c r="AY51" s="6"/>
      <c r="AZ51" s="78"/>
      <c r="BA51" s="78"/>
      <c r="BB51" s="78"/>
      <c r="BC51" s="78"/>
      <c r="BD51" s="78"/>
    </row>
    <row r="52" spans="1:56" s="293" customFormat="1" ht="27.75" customHeight="1" thickBot="1">
      <c r="A52" s="286">
        <v>3</v>
      </c>
      <c r="B52" s="321" t="s">
        <v>62</v>
      </c>
      <c r="C52" s="2028" t="s">
        <v>36</v>
      </c>
      <c r="D52" s="812"/>
      <c r="E52" s="813"/>
      <c r="F52" s="813"/>
      <c r="G52" s="813"/>
      <c r="H52" s="814"/>
      <c r="I52" s="1366"/>
      <c r="J52" s="1366"/>
      <c r="K52" s="1366"/>
      <c r="L52" s="813"/>
      <c r="M52" s="814"/>
      <c r="N52" s="1366"/>
      <c r="O52" s="813"/>
      <c r="P52" s="814"/>
      <c r="Q52" s="1074"/>
      <c r="R52" s="1063"/>
      <c r="S52" s="1075"/>
      <c r="T52" s="287"/>
      <c r="U52" s="288"/>
      <c r="V52" s="289"/>
      <c r="W52" s="1642">
        <f t="shared" si="0"/>
        <v>0</v>
      </c>
      <c r="X52" s="1642">
        <f t="shared" si="1"/>
        <v>0</v>
      </c>
      <c r="Y52" s="1642">
        <f t="shared" si="2"/>
        <v>0</v>
      </c>
      <c r="Z52" s="1642">
        <f t="shared" si="3"/>
        <v>0</v>
      </c>
      <c r="AA52" s="1647">
        <f t="shared" si="4"/>
        <v>0</v>
      </c>
      <c r="AB52" s="1642"/>
      <c r="AC52" s="1708"/>
      <c r="AD52" s="1709"/>
      <c r="AE52" s="1670">
        <f>Миллерово!AD10</f>
        <v>0</v>
      </c>
      <c r="AF52" s="1499">
        <f>Миллерово!AE10</f>
        <v>33</v>
      </c>
      <c r="AG52" s="1500">
        <f>Миллерово!AF10</f>
        <v>3</v>
      </c>
      <c r="AH52" s="1172">
        <f>Миллерово!AG10</f>
        <v>0</v>
      </c>
      <c r="AI52" s="1166">
        <f>Миллерово!AH10</f>
        <v>23</v>
      </c>
      <c r="AJ52" s="1167">
        <f>Миллерово!AI10</f>
        <v>1</v>
      </c>
      <c r="AK52" s="1172">
        <f>Миллерово!AJ10</f>
        <v>0</v>
      </c>
      <c r="AL52" s="1166">
        <f>Миллерово!AK10</f>
        <v>31</v>
      </c>
      <c r="AM52" s="1167">
        <f>Миллерово!AL10</f>
        <v>1</v>
      </c>
      <c r="AN52" s="287">
        <f>Миллерово!AM10</f>
        <v>0</v>
      </c>
      <c r="AO52" s="291">
        <f>Миллерово!AN10</f>
        <v>17</v>
      </c>
      <c r="AP52" s="291">
        <f>Миллерово!AO10</f>
        <v>0</v>
      </c>
      <c r="AQ52" s="290"/>
      <c r="AR52" s="288"/>
      <c r="AS52" s="292"/>
      <c r="AT52" s="871">
        <f t="shared" si="17"/>
        <v>0</v>
      </c>
      <c r="AU52" s="871">
        <f t="shared" si="18"/>
        <v>104</v>
      </c>
      <c r="AV52" s="871">
        <f t="shared" si="19"/>
        <v>5</v>
      </c>
      <c r="AW52" s="6"/>
      <c r="AX52" s="6"/>
      <c r="AY52" s="6"/>
      <c r="AZ52" s="78"/>
      <c r="BA52" s="78"/>
      <c r="BB52" s="78"/>
      <c r="BC52" s="78"/>
      <c r="BD52" s="78"/>
    </row>
    <row r="53" spans="1:51" s="78" customFormat="1" ht="30.75" customHeight="1" thickBot="1">
      <c r="A53" s="244"/>
      <c r="B53" s="322" t="s">
        <v>70</v>
      </c>
      <c r="C53" s="2029"/>
      <c r="D53" s="1623"/>
      <c r="E53" s="1622"/>
      <c r="F53" s="1622"/>
      <c r="G53" s="1622"/>
      <c r="H53" s="1624"/>
      <c r="I53" s="1367"/>
      <c r="J53" s="1367"/>
      <c r="K53" s="1367"/>
      <c r="L53" s="792"/>
      <c r="M53" s="815"/>
      <c r="N53" s="1367"/>
      <c r="O53" s="792"/>
      <c r="P53" s="815"/>
      <c r="Q53" s="1065"/>
      <c r="R53" s="1066"/>
      <c r="S53" s="1067"/>
      <c r="T53" s="294"/>
      <c r="U53" s="92"/>
      <c r="V53" s="295"/>
      <c r="W53" s="1642">
        <f t="shared" si="0"/>
        <v>0</v>
      </c>
      <c r="X53" s="1642">
        <f t="shared" si="1"/>
        <v>0</v>
      </c>
      <c r="Y53" s="1642">
        <f t="shared" si="2"/>
        <v>0</v>
      </c>
      <c r="Z53" s="1642">
        <f t="shared" si="3"/>
        <v>0</v>
      </c>
      <c r="AA53" s="1647">
        <f t="shared" si="4"/>
        <v>0</v>
      </c>
      <c r="AB53" s="1710"/>
      <c r="AC53" s="1683"/>
      <c r="AD53" s="1711"/>
      <c r="AE53" s="1671">
        <f>Миллерово!AD11</f>
        <v>0</v>
      </c>
      <c r="AF53" s="1498">
        <f>Миллерово!AE11</f>
        <v>17</v>
      </c>
      <c r="AG53" s="1501">
        <f>Миллерово!AF11</f>
        <v>1</v>
      </c>
      <c r="AH53" s="1173">
        <f>Миллерово!AG11</f>
        <v>0</v>
      </c>
      <c r="AI53" s="1168">
        <f>Миллерово!AH11</f>
        <v>31</v>
      </c>
      <c r="AJ53" s="1169">
        <f>Миллерово!AI11</f>
        <v>0</v>
      </c>
      <c r="AK53" s="1173">
        <f>Миллерово!AJ11</f>
        <v>0</v>
      </c>
      <c r="AL53" s="1168">
        <f>Миллерово!AK11</f>
        <v>40</v>
      </c>
      <c r="AM53" s="1169">
        <f>Миллерово!AL11</f>
        <v>0</v>
      </c>
      <c r="AN53" s="294">
        <f>Миллерово!AM11</f>
        <v>0</v>
      </c>
      <c r="AO53" s="297">
        <f>Миллерово!AN11</f>
        <v>0</v>
      </c>
      <c r="AP53" s="297">
        <f>Миллерово!AO11</f>
        <v>0</v>
      </c>
      <c r="AQ53" s="296"/>
      <c r="AR53" s="92"/>
      <c r="AS53" s="77"/>
      <c r="AT53" s="871">
        <f t="shared" si="17"/>
        <v>0</v>
      </c>
      <c r="AU53" s="871">
        <f t="shared" si="18"/>
        <v>88</v>
      </c>
      <c r="AV53" s="871">
        <f t="shared" si="19"/>
        <v>1</v>
      </c>
      <c r="AW53" s="6"/>
      <c r="AX53" s="6"/>
      <c r="AY53" s="6"/>
    </row>
    <row r="54" spans="1:56" s="305" customFormat="1" ht="33.75" customHeight="1" thickBot="1">
      <c r="A54" s="298"/>
      <c r="B54" s="323" t="s">
        <v>71</v>
      </c>
      <c r="C54" s="2030"/>
      <c r="D54" s="816"/>
      <c r="E54" s="817"/>
      <c r="F54" s="817"/>
      <c r="G54" s="817"/>
      <c r="H54" s="818"/>
      <c r="I54" s="1368"/>
      <c r="J54" s="1368"/>
      <c r="K54" s="1368"/>
      <c r="L54" s="817"/>
      <c r="M54" s="818"/>
      <c r="N54" s="1368"/>
      <c r="O54" s="817"/>
      <c r="P54" s="818"/>
      <c r="Q54" s="1068"/>
      <c r="R54" s="1069"/>
      <c r="S54" s="1070"/>
      <c r="T54" s="299"/>
      <c r="U54" s="300"/>
      <c r="V54" s="301"/>
      <c r="W54" s="1642">
        <f t="shared" si="0"/>
        <v>0</v>
      </c>
      <c r="X54" s="1642">
        <f t="shared" si="1"/>
        <v>0</v>
      </c>
      <c r="Y54" s="1642">
        <f t="shared" si="2"/>
        <v>0</v>
      </c>
      <c r="Z54" s="1642">
        <f t="shared" si="3"/>
        <v>0</v>
      </c>
      <c r="AA54" s="1647">
        <f t="shared" si="4"/>
        <v>0</v>
      </c>
      <c r="AB54" s="1712"/>
      <c r="AC54" s="1713"/>
      <c r="AD54" s="1714"/>
      <c r="AE54" s="1672">
        <f>Миллерово!AD12</f>
        <v>0</v>
      </c>
      <c r="AF54" s="1502">
        <f>Миллерово!AE12</f>
        <v>29</v>
      </c>
      <c r="AG54" s="1503">
        <f>Миллерово!AF12</f>
        <v>1</v>
      </c>
      <c r="AH54" s="299"/>
      <c r="AI54" s="1170">
        <f>Миллерово!AH12</f>
        <v>31</v>
      </c>
      <c r="AJ54" s="304"/>
      <c r="AK54" s="1174">
        <f>Миллерово!AJ12</f>
        <v>0</v>
      </c>
      <c r="AL54" s="1170">
        <f>Миллерово!AK12</f>
        <v>31</v>
      </c>
      <c r="AM54" s="1171">
        <f>Миллерово!AL12</f>
        <v>0</v>
      </c>
      <c r="AN54" s="299">
        <f>Миллерово!AM12</f>
        <v>0</v>
      </c>
      <c r="AO54" s="303">
        <f>Миллерово!AN12</f>
        <v>0</v>
      </c>
      <c r="AP54" s="303">
        <f>Миллерово!AO12</f>
        <v>0</v>
      </c>
      <c r="AQ54" s="302"/>
      <c r="AR54" s="300"/>
      <c r="AS54" s="304"/>
      <c r="AT54" s="871">
        <f t="shared" si="17"/>
        <v>0</v>
      </c>
      <c r="AU54" s="871">
        <f t="shared" si="18"/>
        <v>91</v>
      </c>
      <c r="AV54" s="871">
        <f t="shared" si="19"/>
        <v>1</v>
      </c>
      <c r="AW54" s="6"/>
      <c r="AX54" s="6"/>
      <c r="AY54" s="6"/>
      <c r="AZ54" s="78"/>
      <c r="BA54" s="78"/>
      <c r="BB54" s="78"/>
      <c r="BC54" s="78"/>
      <c r="BD54" s="78"/>
    </row>
    <row r="55" spans="1:56" s="293" customFormat="1" ht="27.75" customHeight="1" thickBot="1">
      <c r="A55" s="286">
        <v>3</v>
      </c>
      <c r="B55" s="321" t="s">
        <v>62</v>
      </c>
      <c r="C55" s="2028" t="s">
        <v>37</v>
      </c>
      <c r="D55" s="812"/>
      <c r="E55" s="813"/>
      <c r="F55" s="813"/>
      <c r="G55" s="813"/>
      <c r="H55" s="814"/>
      <c r="I55" s="1366"/>
      <c r="J55" s="1366"/>
      <c r="K55" s="1366"/>
      <c r="L55" s="813"/>
      <c r="M55" s="814"/>
      <c r="N55" s="1366"/>
      <c r="O55" s="813"/>
      <c r="P55" s="814"/>
      <c r="Q55" s="1062">
        <f>Махачкала!L11</f>
        <v>0</v>
      </c>
      <c r="R55" s="1063">
        <f>Махачкала!M11</f>
        <v>3</v>
      </c>
      <c r="S55" s="1064">
        <f>Махачкала!N11</f>
        <v>0</v>
      </c>
      <c r="T55" s="287"/>
      <c r="U55" s="288"/>
      <c r="V55" s="289"/>
      <c r="W55" s="1642">
        <f t="shared" si="0"/>
        <v>0</v>
      </c>
      <c r="X55" s="1642">
        <f t="shared" si="1"/>
        <v>0</v>
      </c>
      <c r="Y55" s="1642">
        <f t="shared" si="2"/>
        <v>0</v>
      </c>
      <c r="Z55" s="1642">
        <f t="shared" si="3"/>
        <v>3</v>
      </c>
      <c r="AA55" s="1647">
        <f t="shared" si="4"/>
        <v>0</v>
      </c>
      <c r="AB55" s="1642"/>
      <c r="AC55" s="1708"/>
      <c r="AD55" s="1709"/>
      <c r="AE55" s="1665">
        <f>Махачкала!X11</f>
        <v>0</v>
      </c>
      <c r="AF55" s="1229">
        <f>Махачкала!Y11</f>
        <v>9</v>
      </c>
      <c r="AG55" s="1230">
        <f>Махачкала!Z11</f>
        <v>7</v>
      </c>
      <c r="AH55" s="287">
        <f>Махачкала!AA11</f>
        <v>0</v>
      </c>
      <c r="AI55" s="288">
        <f>Махачкала!AB11</f>
        <v>29</v>
      </c>
      <c r="AJ55" s="292">
        <f>Махачкала!AC11</f>
        <v>4</v>
      </c>
      <c r="AK55" s="287">
        <f>Махачкала!AD11</f>
        <v>0</v>
      </c>
      <c r="AL55" s="288">
        <f>Махачкала!AE11</f>
        <v>41</v>
      </c>
      <c r="AM55" s="292">
        <f>Махачкала!AF11</f>
        <v>1</v>
      </c>
      <c r="AN55" s="287">
        <f>Махачкала!AG11</f>
        <v>0</v>
      </c>
      <c r="AO55" s="291">
        <f>Махачкала!AH11</f>
        <v>30</v>
      </c>
      <c r="AP55" s="291">
        <f>Махачкала!AI11</f>
        <v>1</v>
      </c>
      <c r="AQ55" s="290"/>
      <c r="AR55" s="288"/>
      <c r="AS55" s="292"/>
      <c r="AT55" s="871">
        <f t="shared" si="17"/>
        <v>0</v>
      </c>
      <c r="AU55" s="871">
        <f t="shared" si="18"/>
        <v>109</v>
      </c>
      <c r="AV55" s="871">
        <f t="shared" si="19"/>
        <v>13</v>
      </c>
      <c r="AW55" s="6"/>
      <c r="AX55" s="6"/>
      <c r="AY55" s="6"/>
      <c r="AZ55" s="78"/>
      <c r="BA55" s="78"/>
      <c r="BB55" s="78"/>
      <c r="BC55" s="78"/>
      <c r="BD55" s="78"/>
    </row>
    <row r="56" spans="1:56" s="305" customFormat="1" ht="33.75" customHeight="1" thickBot="1">
      <c r="A56" s="298"/>
      <c r="B56" s="323" t="s">
        <v>71</v>
      </c>
      <c r="C56" s="2030"/>
      <c r="D56" s="816"/>
      <c r="E56" s="817"/>
      <c r="F56" s="817"/>
      <c r="G56" s="817"/>
      <c r="H56" s="818"/>
      <c r="I56" s="1368"/>
      <c r="J56" s="1368"/>
      <c r="K56" s="1368"/>
      <c r="L56" s="817"/>
      <c r="M56" s="818"/>
      <c r="N56" s="1368"/>
      <c r="O56" s="817"/>
      <c r="P56" s="818"/>
      <c r="Q56" s="1071"/>
      <c r="R56" s="1072"/>
      <c r="S56" s="1073"/>
      <c r="T56" s="299"/>
      <c r="U56" s="300"/>
      <c r="V56" s="301"/>
      <c r="W56" s="1642">
        <f t="shared" si="0"/>
        <v>0</v>
      </c>
      <c r="X56" s="1642">
        <f t="shared" si="1"/>
        <v>0</v>
      </c>
      <c r="Y56" s="1642">
        <f t="shared" si="2"/>
        <v>0</v>
      </c>
      <c r="Z56" s="1642">
        <f t="shared" si="3"/>
        <v>0</v>
      </c>
      <c r="AA56" s="1647">
        <f t="shared" si="4"/>
        <v>0</v>
      </c>
      <c r="AB56" s="1712"/>
      <c r="AC56" s="1713"/>
      <c r="AD56" s="1714"/>
      <c r="AE56" s="1667">
        <f>Махачкала!X12</f>
        <v>0</v>
      </c>
      <c r="AF56" s="1232">
        <f>Махачкала!Y12</f>
        <v>12</v>
      </c>
      <c r="AG56" s="1233">
        <f>Махачкала!Z12</f>
        <v>0</v>
      </c>
      <c r="AH56" s="299">
        <f>Махачкала!AA12</f>
        <v>0</v>
      </c>
      <c r="AI56" s="300">
        <f>Махачкала!AB12</f>
        <v>34</v>
      </c>
      <c r="AJ56" s="304">
        <f>Махачкала!AC12</f>
        <v>0</v>
      </c>
      <c r="AK56" s="299">
        <f>Махачкала!AD12</f>
        <v>0</v>
      </c>
      <c r="AL56" s="300">
        <f>Махачкала!AE12</f>
        <v>29</v>
      </c>
      <c r="AM56" s="304">
        <f>Махачкала!AF12</f>
        <v>0</v>
      </c>
      <c r="AN56" s="299">
        <f>Махачкала!AG12</f>
        <v>0</v>
      </c>
      <c r="AO56" s="303">
        <f>Махачкала!AH12</f>
        <v>0</v>
      </c>
      <c r="AP56" s="303">
        <f>Махачкала!AI12</f>
        <v>0</v>
      </c>
      <c r="AQ56" s="302"/>
      <c r="AR56" s="300"/>
      <c r="AS56" s="304"/>
      <c r="AT56" s="871">
        <f t="shared" si="17"/>
        <v>0</v>
      </c>
      <c r="AU56" s="871">
        <f t="shared" si="18"/>
        <v>75</v>
      </c>
      <c r="AV56" s="871">
        <f t="shared" si="19"/>
        <v>0</v>
      </c>
      <c r="AW56" s="6"/>
      <c r="AX56" s="6"/>
      <c r="AY56" s="6"/>
      <c r="AZ56" s="78"/>
      <c r="BA56" s="78"/>
      <c r="BB56" s="78"/>
      <c r="BC56" s="78"/>
      <c r="BD56" s="78"/>
    </row>
    <row r="57" spans="1:51" s="653" customFormat="1" ht="21" customHeight="1" thickBot="1">
      <c r="A57" s="650"/>
      <c r="B57" s="324" t="s">
        <v>10</v>
      </c>
      <c r="C57" s="782"/>
      <c r="D57" s="1628">
        <f aca="true" t="shared" si="20" ref="D57:M57">SUM(D43:D56)</f>
        <v>0</v>
      </c>
      <c r="E57" s="1628">
        <f t="shared" si="20"/>
        <v>0</v>
      </c>
      <c r="F57" s="1628">
        <f t="shared" si="20"/>
        <v>0</v>
      </c>
      <c r="G57" s="1628">
        <f t="shared" si="20"/>
        <v>0</v>
      </c>
      <c r="H57" s="1628">
        <f t="shared" si="20"/>
        <v>0</v>
      </c>
      <c r="I57" s="178" t="e">
        <f t="shared" si="20"/>
        <v>#REF!</v>
      </c>
      <c r="J57" s="310" t="e">
        <f t="shared" si="20"/>
        <v>#REF!</v>
      </c>
      <c r="K57" s="310" t="e">
        <f t="shared" si="20"/>
        <v>#REF!</v>
      </c>
      <c r="L57" s="178">
        <f t="shared" si="20"/>
        <v>18</v>
      </c>
      <c r="M57" s="311">
        <f t="shared" si="20"/>
        <v>3</v>
      </c>
      <c r="N57" s="178">
        <f aca="true" t="shared" si="21" ref="N57:AP57">SUM(N43:N56)</f>
        <v>0</v>
      </c>
      <c r="O57" s="178">
        <f t="shared" si="21"/>
        <v>30</v>
      </c>
      <c r="P57" s="311">
        <f t="shared" si="21"/>
        <v>2</v>
      </c>
      <c r="Q57" s="178">
        <f t="shared" si="21"/>
        <v>0</v>
      </c>
      <c r="R57" s="1294">
        <f t="shared" si="21"/>
        <v>28</v>
      </c>
      <c r="S57" s="311">
        <f t="shared" si="21"/>
        <v>5</v>
      </c>
      <c r="T57" s="179" t="e">
        <f t="shared" si="21"/>
        <v>#REF!</v>
      </c>
      <c r="U57" s="651">
        <f t="shared" si="21"/>
        <v>0</v>
      </c>
      <c r="V57" s="652">
        <f t="shared" si="21"/>
        <v>0</v>
      </c>
      <c r="W57" s="1642" t="e">
        <f t="shared" si="0"/>
        <v>#REF!</v>
      </c>
      <c r="X57" s="1642" t="e">
        <f t="shared" si="1"/>
        <v>#REF!</v>
      </c>
      <c r="Y57" s="1642" t="e">
        <f t="shared" si="2"/>
        <v>#REF!</v>
      </c>
      <c r="Z57" s="1642">
        <f>SUM(G57,L57,O57,R57,U57)</f>
        <v>76</v>
      </c>
      <c r="AA57" s="1647">
        <f t="shared" si="4"/>
        <v>10</v>
      </c>
      <c r="AB57" s="1715">
        <f aca="true" t="shared" si="22" ref="AB57:AG57">SUM(AB43:AB56)</f>
        <v>0</v>
      </c>
      <c r="AC57" s="1715">
        <f t="shared" si="22"/>
        <v>0</v>
      </c>
      <c r="AD57" s="1715">
        <f t="shared" si="22"/>
        <v>0</v>
      </c>
      <c r="AE57" s="1497" t="e">
        <f t="shared" si="22"/>
        <v>#REF!</v>
      </c>
      <c r="AF57" s="1497">
        <f t="shared" si="22"/>
        <v>248</v>
      </c>
      <c r="AG57" s="1497">
        <f t="shared" si="22"/>
        <v>16</v>
      </c>
      <c r="AH57" s="1145">
        <f t="shared" si="21"/>
        <v>0</v>
      </c>
      <c r="AI57" s="1205">
        <f t="shared" si="21"/>
        <v>293</v>
      </c>
      <c r="AJ57" s="1149">
        <f t="shared" si="21"/>
        <v>11</v>
      </c>
      <c r="AK57" s="1145">
        <f t="shared" si="21"/>
        <v>1</v>
      </c>
      <c r="AL57" s="1146">
        <f t="shared" si="21"/>
        <v>335</v>
      </c>
      <c r="AM57" s="1147">
        <f t="shared" si="21"/>
        <v>6</v>
      </c>
      <c r="AN57" s="1149">
        <f t="shared" si="21"/>
        <v>0</v>
      </c>
      <c r="AO57" s="1293">
        <f t="shared" si="21"/>
        <v>123</v>
      </c>
      <c r="AP57" s="1149">
        <f t="shared" si="21"/>
        <v>3</v>
      </c>
      <c r="AQ57" s="877"/>
      <c r="AR57" s="877"/>
      <c r="AS57" s="877"/>
      <c r="AT57" s="871" t="e">
        <f>SUM(AT43:AT56)</f>
        <v>#REF!</v>
      </c>
      <c r="AU57" s="871">
        <f>SUM(AU43:AU56)</f>
        <v>999</v>
      </c>
      <c r="AV57" s="871">
        <f>SUM(AV43:AV56)</f>
        <v>36</v>
      </c>
      <c r="AW57" s="589"/>
      <c r="AX57" s="589"/>
      <c r="AY57" s="589"/>
    </row>
    <row r="58" spans="1:51" s="85" customFormat="1" ht="30.75" customHeight="1" thickBot="1">
      <c r="A58" s="246">
        <v>4</v>
      </c>
      <c r="B58" s="325" t="s">
        <v>72</v>
      </c>
      <c r="C58" s="2026" t="s">
        <v>35</v>
      </c>
      <c r="D58" s="819"/>
      <c r="E58" s="820"/>
      <c r="F58" s="820"/>
      <c r="G58" s="820"/>
      <c r="H58" s="821"/>
      <c r="I58" s="1369"/>
      <c r="J58" s="1369"/>
      <c r="K58" s="1369"/>
      <c r="L58" s="820"/>
      <c r="M58" s="821"/>
      <c r="N58" s="1369"/>
      <c r="O58" s="820"/>
      <c r="P58" s="821"/>
      <c r="Q58" s="1076"/>
      <c r="R58" s="1077"/>
      <c r="S58" s="1078"/>
      <c r="T58" s="312"/>
      <c r="U58" s="141"/>
      <c r="V58" s="1097"/>
      <c r="W58" s="1640">
        <f t="shared" si="0"/>
        <v>0</v>
      </c>
      <c r="X58" s="1640">
        <f t="shared" si="1"/>
        <v>0</v>
      </c>
      <c r="Y58" s="1640">
        <f t="shared" si="2"/>
        <v>0</v>
      </c>
      <c r="Z58" s="1640">
        <f t="shared" si="3"/>
        <v>0</v>
      </c>
      <c r="AA58" s="1648">
        <f t="shared" si="4"/>
        <v>0</v>
      </c>
      <c r="AB58" s="1640"/>
      <c r="AC58" s="1716"/>
      <c r="AD58" s="1717"/>
      <c r="AE58" s="1673"/>
      <c r="AF58" s="1234">
        <f>Кисловодск!Y10</f>
        <v>20</v>
      </c>
      <c r="AG58" s="1235"/>
      <c r="AH58" s="1109"/>
      <c r="AI58" s="1105"/>
      <c r="AJ58" s="1106"/>
      <c r="AK58" s="312">
        <f>Кисловодск!AD10</f>
        <v>0</v>
      </c>
      <c r="AL58" s="141">
        <f>Кисловодск!AE10</f>
        <v>18</v>
      </c>
      <c r="AM58" s="124">
        <f>Кисловодск!AF10</f>
        <v>0</v>
      </c>
      <c r="AN58" s="312">
        <f>Кисловодск!AG10</f>
        <v>0</v>
      </c>
      <c r="AO58" s="125">
        <f>Кисловодск!AH10</f>
        <v>0</v>
      </c>
      <c r="AP58" s="125">
        <f>Кисловодск!AI10</f>
        <v>0</v>
      </c>
      <c r="AQ58" s="313"/>
      <c r="AR58" s="141"/>
      <c r="AS58" s="124"/>
      <c r="AT58" s="870">
        <f aca="true" t="shared" si="23" ref="AT58:AV61">SUM(AB58,AE58,AH58,AK58,AN58,AQ58)</f>
        <v>0</v>
      </c>
      <c r="AU58" s="870">
        <f t="shared" si="23"/>
        <v>38</v>
      </c>
      <c r="AV58" s="870">
        <f t="shared" si="23"/>
        <v>0</v>
      </c>
      <c r="AW58" s="6"/>
      <c r="AX58" s="6"/>
      <c r="AY58" s="6"/>
    </row>
    <row r="59" spans="1:56" s="284" customFormat="1" ht="27.75" customHeight="1" thickBot="1">
      <c r="A59" s="283"/>
      <c r="B59" s="326" t="s">
        <v>73</v>
      </c>
      <c r="C59" s="2027"/>
      <c r="D59" s="822"/>
      <c r="E59" s="823"/>
      <c r="F59" s="823"/>
      <c r="G59" s="823"/>
      <c r="H59" s="1383"/>
      <c r="I59" s="1371"/>
      <c r="J59" s="1371"/>
      <c r="K59" s="1371"/>
      <c r="L59" s="823"/>
      <c r="M59" s="1383"/>
      <c r="N59" s="1370"/>
      <c r="O59" s="1103"/>
      <c r="P59" s="1104"/>
      <c r="Q59" s="1100"/>
      <c r="R59" s="1101"/>
      <c r="S59" s="1102"/>
      <c r="T59" s="80"/>
      <c r="U59" s="81"/>
      <c r="V59" s="349"/>
      <c r="W59" s="1640">
        <f t="shared" si="0"/>
        <v>0</v>
      </c>
      <c r="X59" s="1640">
        <f t="shared" si="1"/>
        <v>0</v>
      </c>
      <c r="Y59" s="1640">
        <f t="shared" si="2"/>
        <v>0</v>
      </c>
      <c r="Z59" s="1640">
        <f t="shared" si="3"/>
        <v>0</v>
      </c>
      <c r="AA59" s="1648">
        <f t="shared" si="4"/>
        <v>0</v>
      </c>
      <c r="AB59" s="1718"/>
      <c r="AC59" s="1719"/>
      <c r="AD59" s="1720"/>
      <c r="AE59" s="1674"/>
      <c r="AF59" s="1236"/>
      <c r="AG59" s="1237"/>
      <c r="AH59" s="80"/>
      <c r="AI59" s="81"/>
      <c r="AJ59" s="84"/>
      <c r="AK59" s="80">
        <f>Кисловодск!AD11</f>
        <v>0</v>
      </c>
      <c r="AL59" s="81">
        <f>Кисловодск!AE11</f>
        <v>0</v>
      </c>
      <c r="AM59" s="84">
        <f>Кисловодск!AF11</f>
        <v>0</v>
      </c>
      <c r="AN59" s="80">
        <f>Кисловодск!AG11</f>
        <v>0</v>
      </c>
      <c r="AO59" s="82">
        <f>Кисловодск!AH11</f>
        <v>0</v>
      </c>
      <c r="AP59" s="82">
        <f>Кисловодск!AI11</f>
        <v>0</v>
      </c>
      <c r="AQ59" s="83"/>
      <c r="AR59" s="81"/>
      <c r="AS59" s="84"/>
      <c r="AT59" s="870">
        <f t="shared" si="23"/>
        <v>0</v>
      </c>
      <c r="AU59" s="870">
        <f t="shared" si="23"/>
        <v>0</v>
      </c>
      <c r="AV59" s="870">
        <f t="shared" si="23"/>
        <v>0</v>
      </c>
      <c r="AW59" s="6"/>
      <c r="AX59" s="6"/>
      <c r="AY59" s="6"/>
      <c r="AZ59" s="85"/>
      <c r="BA59" s="85"/>
      <c r="BB59" s="85"/>
      <c r="BC59" s="85"/>
      <c r="BD59" s="85"/>
    </row>
    <row r="60" spans="1:51" s="85" customFormat="1" ht="27.75" customHeight="1" thickBot="1">
      <c r="A60" s="246">
        <v>4</v>
      </c>
      <c r="B60" s="327" t="s">
        <v>72</v>
      </c>
      <c r="C60" s="2026" t="s">
        <v>38</v>
      </c>
      <c r="D60" s="819"/>
      <c r="E60" s="820"/>
      <c r="F60" s="820"/>
      <c r="G60" s="820"/>
      <c r="H60" s="821"/>
      <c r="I60" s="1369"/>
      <c r="J60" s="1369"/>
      <c r="K60" s="1369"/>
      <c r="L60" s="820"/>
      <c r="M60" s="821"/>
      <c r="N60" s="1369"/>
      <c r="O60" s="820"/>
      <c r="P60" s="1098"/>
      <c r="Q60" s="1111"/>
      <c r="R60" s="1077"/>
      <c r="S60" s="1078"/>
      <c r="T60" s="1109"/>
      <c r="U60" s="1105"/>
      <c r="V60" s="1113"/>
      <c r="W60" s="1640">
        <f t="shared" si="0"/>
        <v>0</v>
      </c>
      <c r="X60" s="1640">
        <f t="shared" si="1"/>
        <v>0</v>
      </c>
      <c r="Y60" s="1640">
        <f t="shared" si="2"/>
        <v>0</v>
      </c>
      <c r="Z60" s="1640">
        <f t="shared" si="3"/>
        <v>0</v>
      </c>
      <c r="AA60" s="1648">
        <f t="shared" si="4"/>
        <v>0</v>
      </c>
      <c r="AB60" s="1640"/>
      <c r="AC60" s="1716"/>
      <c r="AD60" s="1717"/>
      <c r="AE60" s="1673"/>
      <c r="AF60" s="1234"/>
      <c r="AG60" s="1235"/>
      <c r="AH60" s="1378">
        <f>Черкесск!AA13</f>
        <v>0</v>
      </c>
      <c r="AI60" s="1238">
        <f>Черкесск!AB13</f>
        <v>12</v>
      </c>
      <c r="AJ60" s="1239">
        <f>Черкесск!AC13</f>
        <v>0</v>
      </c>
      <c r="AK60" s="870">
        <f>Черкесск!AD13</f>
        <v>0</v>
      </c>
      <c r="AL60" s="1238">
        <f>Черкесск!AE13</f>
        <v>18</v>
      </c>
      <c r="AM60" s="1239">
        <f>Черкесск!AF13</f>
        <v>0</v>
      </c>
      <c r="AN60" s="1109">
        <f>Черкесск!AG13</f>
        <v>0</v>
      </c>
      <c r="AO60" s="1105">
        <f>Черкесск!AH13</f>
        <v>1</v>
      </c>
      <c r="AP60" s="1214">
        <f>Черкесск!AI13</f>
        <v>0</v>
      </c>
      <c r="AQ60" s="1115"/>
      <c r="AR60" s="1105"/>
      <c r="AS60" s="1106"/>
      <c r="AT60" s="870">
        <f t="shared" si="23"/>
        <v>0</v>
      </c>
      <c r="AU60" s="870">
        <f t="shared" si="23"/>
        <v>31</v>
      </c>
      <c r="AV60" s="870">
        <f t="shared" si="23"/>
        <v>0</v>
      </c>
      <c r="AW60" s="6"/>
      <c r="AX60" s="6"/>
      <c r="AY60" s="6"/>
    </row>
    <row r="61" spans="1:51" s="85" customFormat="1" ht="25.5" customHeight="1" thickBot="1">
      <c r="A61" s="245"/>
      <c r="B61" s="327" t="s">
        <v>73</v>
      </c>
      <c r="C61" s="2027"/>
      <c r="D61" s="822"/>
      <c r="E61" s="823"/>
      <c r="F61" s="823"/>
      <c r="G61" s="823"/>
      <c r="H61" s="1383"/>
      <c r="I61" s="1371"/>
      <c r="J61" s="1371"/>
      <c r="K61" s="1371"/>
      <c r="L61" s="823"/>
      <c r="M61" s="1383"/>
      <c r="N61" s="1371"/>
      <c r="O61" s="823"/>
      <c r="P61" s="1099"/>
      <c r="Q61" s="1112"/>
      <c r="R61" s="1079"/>
      <c r="S61" s="1080"/>
      <c r="T61" s="1110"/>
      <c r="U61" s="1107"/>
      <c r="V61" s="1114"/>
      <c r="W61" s="1640">
        <f t="shared" si="0"/>
        <v>0</v>
      </c>
      <c r="X61" s="1640">
        <f t="shared" si="1"/>
        <v>0</v>
      </c>
      <c r="Y61" s="1640">
        <f t="shared" si="2"/>
        <v>0</v>
      </c>
      <c r="Z61" s="1640">
        <f t="shared" si="3"/>
        <v>0</v>
      </c>
      <c r="AA61" s="1648">
        <f t="shared" si="4"/>
        <v>0</v>
      </c>
      <c r="AB61" s="1718"/>
      <c r="AC61" s="1719"/>
      <c r="AD61" s="1720"/>
      <c r="AE61" s="1674"/>
      <c r="AF61" s="1236"/>
      <c r="AG61" s="1237"/>
      <c r="AH61" s="1379">
        <f>Черкесск!AA14</f>
        <v>0</v>
      </c>
      <c r="AI61" s="1241">
        <f>Черкесск!AB14</f>
        <v>0</v>
      </c>
      <c r="AJ61" s="1242">
        <f>Черкесск!AC14</f>
        <v>0</v>
      </c>
      <c r="AK61" s="1240">
        <f>Черкесск!AD14</f>
        <v>0</v>
      </c>
      <c r="AL61" s="1241">
        <f>Черкесск!AE14</f>
        <v>0</v>
      </c>
      <c r="AM61" s="1242">
        <f>Черкесск!AF14</f>
        <v>0</v>
      </c>
      <c r="AN61" s="1110"/>
      <c r="AO61" s="1107"/>
      <c r="AP61" s="1130"/>
      <c r="AQ61" s="1116"/>
      <c r="AR61" s="1107"/>
      <c r="AS61" s="1108"/>
      <c r="AT61" s="870">
        <f t="shared" si="23"/>
        <v>0</v>
      </c>
      <c r="AU61" s="870">
        <f t="shared" si="23"/>
        <v>0</v>
      </c>
      <c r="AV61" s="870">
        <f t="shared" si="23"/>
        <v>0</v>
      </c>
      <c r="AW61" s="6"/>
      <c r="AX61" s="6"/>
      <c r="AY61" s="6"/>
    </row>
    <row r="62" spans="1:51" s="85" customFormat="1" ht="18" customHeight="1" thickBot="1">
      <c r="A62" s="245"/>
      <c r="B62" s="348" t="s">
        <v>10</v>
      </c>
      <c r="C62" s="785"/>
      <c r="D62" s="1629">
        <f>SUM(D58:D61)</f>
        <v>0</v>
      </c>
      <c r="E62" s="1630">
        <f>SUM(E58:E61)</f>
        <v>0</v>
      </c>
      <c r="F62" s="1630">
        <f>SUM(F58:F61)</f>
        <v>0</v>
      </c>
      <c r="G62" s="1630">
        <f>SUM(G58:G61)</f>
        <v>0</v>
      </c>
      <c r="H62" s="1631">
        <f>SUM(H58:H61)</f>
        <v>0</v>
      </c>
      <c r="I62" s="163">
        <f aca="true" t="shared" si="24" ref="I62:Q62">SUM(I58:I61)</f>
        <v>0</v>
      </c>
      <c r="J62" s="162"/>
      <c r="K62" s="162">
        <f t="shared" si="24"/>
        <v>0</v>
      </c>
      <c r="L62" s="163">
        <f t="shared" si="24"/>
        <v>0</v>
      </c>
      <c r="M62" s="164">
        <f t="shared" si="24"/>
        <v>0</v>
      </c>
      <c r="N62" s="165">
        <f t="shared" si="24"/>
        <v>0</v>
      </c>
      <c r="O62" s="165">
        <f t="shared" si="24"/>
        <v>0</v>
      </c>
      <c r="P62" s="165">
        <f t="shared" si="24"/>
        <v>0</v>
      </c>
      <c r="Q62" s="165">
        <f t="shared" si="24"/>
        <v>0</v>
      </c>
      <c r="R62" s="166">
        <f>SUM(R58:R61)</f>
        <v>0</v>
      </c>
      <c r="S62" s="166">
        <f>SUM(S58:S61)</f>
        <v>0</v>
      </c>
      <c r="T62" s="893">
        <f>SUM(T58:T61)</f>
        <v>0</v>
      </c>
      <c r="U62" s="893">
        <f>SUM(U58:U61)</f>
        <v>0</v>
      </c>
      <c r="V62" s="893">
        <f>SUM(V58:V61)</f>
        <v>0</v>
      </c>
      <c r="W62" s="1640">
        <f t="shared" si="0"/>
        <v>0</v>
      </c>
      <c r="X62" s="1640">
        <f t="shared" si="1"/>
        <v>0</v>
      </c>
      <c r="Y62" s="1640">
        <f t="shared" si="2"/>
        <v>0</v>
      </c>
      <c r="Z62" s="1640">
        <f t="shared" si="3"/>
        <v>0</v>
      </c>
      <c r="AA62" s="1648">
        <f t="shared" si="4"/>
        <v>0</v>
      </c>
      <c r="AB62" s="1721">
        <f>SUM(AB58:AB61)</f>
        <v>0</v>
      </c>
      <c r="AC62" s="1721">
        <f>SUM(AC58:AC61)</f>
        <v>0</v>
      </c>
      <c r="AD62" s="1721">
        <f>SUM(AD58:AD61)</f>
        <v>0</v>
      </c>
      <c r="AE62" s="165">
        <f aca="true" t="shared" si="25" ref="AE62:AL62">SUM(AE58:AE61)</f>
        <v>0</v>
      </c>
      <c r="AF62" s="165">
        <f t="shared" si="25"/>
        <v>20</v>
      </c>
      <c r="AG62" s="165">
        <f t="shared" si="25"/>
        <v>0</v>
      </c>
      <c r="AH62" s="165">
        <f t="shared" si="25"/>
        <v>0</v>
      </c>
      <c r="AI62" s="165">
        <f t="shared" si="25"/>
        <v>12</v>
      </c>
      <c r="AJ62" s="165">
        <f t="shared" si="25"/>
        <v>0</v>
      </c>
      <c r="AK62" s="165">
        <f t="shared" si="25"/>
        <v>0</v>
      </c>
      <c r="AL62" s="1124">
        <f t="shared" si="25"/>
        <v>36</v>
      </c>
      <c r="AM62" s="1123">
        <f>SUM(AM58:AM61)</f>
        <v>0</v>
      </c>
      <c r="AN62" s="165">
        <f>SUM(AN58:AN61)</f>
        <v>0</v>
      </c>
      <c r="AO62" s="166">
        <f>SUM(AO58:AO61)</f>
        <v>1</v>
      </c>
      <c r="AP62" s="166">
        <f>SUM(AP58:AP61)</f>
        <v>0</v>
      </c>
      <c r="AQ62" s="893"/>
      <c r="AR62" s="893"/>
      <c r="AS62" s="893"/>
      <c r="AT62" s="870">
        <f>SUM(AT58:AT61)</f>
        <v>0</v>
      </c>
      <c r="AU62" s="870">
        <f>SUM(AU58:AU61)</f>
        <v>69</v>
      </c>
      <c r="AV62" s="870">
        <f>SUM(AV58:AV61)</f>
        <v>0</v>
      </c>
      <c r="AW62" s="6"/>
      <c r="AX62" s="6"/>
      <c r="AY62" s="6"/>
    </row>
    <row r="63" spans="1:56" s="73" customFormat="1" ht="24" customHeight="1" thickBot="1">
      <c r="A63" s="233">
        <v>5</v>
      </c>
      <c r="B63" s="328" t="s">
        <v>74</v>
      </c>
      <c r="C63" s="2042" t="s">
        <v>38</v>
      </c>
      <c r="D63" s="824"/>
      <c r="E63" s="1117"/>
      <c r="F63" s="1117"/>
      <c r="G63" s="1117"/>
      <c r="H63" s="1384"/>
      <c r="I63" s="1372"/>
      <c r="J63" s="1372"/>
      <c r="K63" s="1372"/>
      <c r="L63" s="1117"/>
      <c r="M63" s="1384"/>
      <c r="N63" s="1372"/>
      <c r="O63" s="1117"/>
      <c r="P63" s="1118"/>
      <c r="Q63" s="1081">
        <f>Черкесск!L10</f>
        <v>0</v>
      </c>
      <c r="R63" s="1120">
        <f>Черкесск!M10</f>
        <v>14</v>
      </c>
      <c r="S63" s="1121">
        <f>Черкесск!N10</f>
        <v>0</v>
      </c>
      <c r="T63" s="214">
        <f>Черкесск!O10</f>
        <v>0</v>
      </c>
      <c r="U63" s="427">
        <f>Черкесск!P10</f>
        <v>0</v>
      </c>
      <c r="V63" s="428">
        <f>Черкесск!Q10</f>
        <v>0</v>
      </c>
      <c r="W63" s="1639">
        <f t="shared" si="0"/>
        <v>0</v>
      </c>
      <c r="X63" s="1639">
        <f t="shared" si="1"/>
        <v>0</v>
      </c>
      <c r="Y63" s="1639">
        <f t="shared" si="2"/>
        <v>0</v>
      </c>
      <c r="Z63" s="1639">
        <f t="shared" si="3"/>
        <v>14</v>
      </c>
      <c r="AA63" s="1649">
        <f t="shared" si="4"/>
        <v>0</v>
      </c>
      <c r="AB63" s="1639"/>
      <c r="AC63" s="1722"/>
      <c r="AD63" s="1723"/>
      <c r="AE63" s="1675"/>
      <c r="AF63" s="1243"/>
      <c r="AG63" s="1244"/>
      <c r="AH63" s="1183">
        <f>Черкесск!AA10</f>
        <v>0</v>
      </c>
      <c r="AI63" s="1184">
        <f>Черкесск!AB10</f>
        <v>9</v>
      </c>
      <c r="AJ63" s="1184">
        <f>Черкесск!AC10</f>
        <v>0</v>
      </c>
      <c r="AK63" s="1183">
        <f>Черкесск!AD10</f>
        <v>0</v>
      </c>
      <c r="AL63" s="1184">
        <f>Черкесск!AE10</f>
        <v>13</v>
      </c>
      <c r="AM63" s="1185">
        <f>Черкесск!AF10</f>
        <v>0</v>
      </c>
      <c r="AN63" s="1186">
        <f>Черкесск!AG10</f>
        <v>0</v>
      </c>
      <c r="AO63" s="1187">
        <f>Черкесск!AH10</f>
        <v>10</v>
      </c>
      <c r="AP63" s="1176">
        <f>Черкесск!AI10</f>
        <v>0</v>
      </c>
      <c r="AQ63" s="211"/>
      <c r="AR63" s="212"/>
      <c r="AS63" s="213"/>
      <c r="AT63" s="869">
        <f aca="true" t="shared" si="26" ref="AT63:AV65">SUM(AB63,AE63,AH63,AK63,AN63,AQ63)</f>
        <v>0</v>
      </c>
      <c r="AU63" s="869">
        <f t="shared" si="26"/>
        <v>32</v>
      </c>
      <c r="AV63" s="869">
        <f t="shared" si="26"/>
        <v>0</v>
      </c>
      <c r="AW63" s="6"/>
      <c r="AX63" s="6"/>
      <c r="AY63" s="6"/>
      <c r="AZ63" s="72"/>
      <c r="BA63" s="72"/>
      <c r="BB63" s="72"/>
      <c r="BC63" s="72"/>
      <c r="BD63" s="72"/>
    </row>
    <row r="64" spans="1:56" s="73" customFormat="1" ht="27.75" customHeight="1" thickBot="1">
      <c r="A64" s="234"/>
      <c r="B64" s="329" t="s">
        <v>75</v>
      </c>
      <c r="C64" s="2043"/>
      <c r="D64" s="825"/>
      <c r="E64" s="793"/>
      <c r="F64" s="793"/>
      <c r="G64" s="793"/>
      <c r="H64" s="1385"/>
      <c r="I64" s="1373"/>
      <c r="J64" s="1373"/>
      <c r="K64" s="1373"/>
      <c r="L64" s="793"/>
      <c r="M64" s="1385"/>
      <c r="N64" s="1373"/>
      <c r="O64" s="793"/>
      <c r="P64" s="1119"/>
      <c r="Q64" s="725"/>
      <c r="R64" s="724"/>
      <c r="S64" s="726"/>
      <c r="T64" s="71"/>
      <c r="U64" s="67"/>
      <c r="V64" s="285"/>
      <c r="W64" s="1639">
        <f t="shared" si="0"/>
        <v>0</v>
      </c>
      <c r="X64" s="1639">
        <f t="shared" si="1"/>
        <v>0</v>
      </c>
      <c r="Y64" s="1639">
        <f t="shared" si="2"/>
        <v>0</v>
      </c>
      <c r="Z64" s="1639">
        <f t="shared" si="3"/>
        <v>0</v>
      </c>
      <c r="AA64" s="1649">
        <f t="shared" si="4"/>
        <v>0</v>
      </c>
      <c r="AB64" s="1724"/>
      <c r="AC64" s="1684"/>
      <c r="AD64" s="1725"/>
      <c r="AE64" s="1676"/>
      <c r="AF64" s="1218"/>
      <c r="AG64" s="1245"/>
      <c r="AH64" s="70">
        <f>Черкесск!AA13</f>
        <v>0</v>
      </c>
      <c r="AI64" s="1177">
        <f>Черкесск!AB11</f>
        <v>10</v>
      </c>
      <c r="AJ64" s="1177">
        <f>Черкесск!AC13</f>
        <v>0</v>
      </c>
      <c r="AK64" s="70">
        <f>Черкесск!AD11</f>
        <v>0</v>
      </c>
      <c r="AL64" s="1177">
        <f>Черкесск!AE11</f>
        <v>12</v>
      </c>
      <c r="AM64" s="1178">
        <f>Черкесск!AF11</f>
        <v>0</v>
      </c>
      <c r="AN64" s="71">
        <f>Черкесск!AG11</f>
        <v>0</v>
      </c>
      <c r="AO64" s="68">
        <f>Черкесск!AH11</f>
        <v>0</v>
      </c>
      <c r="AP64" s="69">
        <f>Черкесск!AI11</f>
        <v>0</v>
      </c>
      <c r="AQ64" s="66"/>
      <c r="AR64" s="67"/>
      <c r="AS64" s="69"/>
      <c r="AT64" s="869">
        <f t="shared" si="26"/>
        <v>0</v>
      </c>
      <c r="AU64" s="869">
        <f t="shared" si="26"/>
        <v>22</v>
      </c>
      <c r="AV64" s="869">
        <f t="shared" si="26"/>
        <v>0</v>
      </c>
      <c r="AW64" s="6"/>
      <c r="AX64" s="6"/>
      <c r="AY64" s="6"/>
      <c r="AZ64" s="72"/>
      <c r="BA64" s="72"/>
      <c r="BB64" s="72"/>
      <c r="BC64" s="72"/>
      <c r="BD64" s="72"/>
    </row>
    <row r="65" spans="1:56" s="73" customFormat="1" ht="29.25" customHeight="1" thickBot="1">
      <c r="A65" s="234"/>
      <c r="B65" s="329" t="s">
        <v>76</v>
      </c>
      <c r="C65" s="2044"/>
      <c r="D65" s="742"/>
      <c r="E65" s="743"/>
      <c r="F65" s="743"/>
      <c r="G65" s="743"/>
      <c r="H65" s="744"/>
      <c r="I65" s="1428"/>
      <c r="J65" s="1428"/>
      <c r="K65" s="1428"/>
      <c r="L65" s="743"/>
      <c r="M65" s="744"/>
      <c r="N65" s="1374"/>
      <c r="O65" s="1193"/>
      <c r="P65" s="1194"/>
      <c r="Q65" s="742"/>
      <c r="R65" s="743"/>
      <c r="S65" s="744"/>
      <c r="T65" s="206"/>
      <c r="U65" s="203"/>
      <c r="V65" s="355"/>
      <c r="W65" s="1639">
        <f t="shared" si="0"/>
        <v>0</v>
      </c>
      <c r="X65" s="1639">
        <f t="shared" si="1"/>
        <v>0</v>
      </c>
      <c r="Y65" s="1639">
        <f t="shared" si="2"/>
        <v>0</v>
      </c>
      <c r="Z65" s="1639">
        <f t="shared" si="3"/>
        <v>0</v>
      </c>
      <c r="AA65" s="1649">
        <f t="shared" si="4"/>
        <v>0</v>
      </c>
      <c r="AB65" s="1726"/>
      <c r="AC65" s="1727"/>
      <c r="AD65" s="1728"/>
      <c r="AE65" s="1677"/>
      <c r="AF65" s="1246"/>
      <c r="AG65" s="1247"/>
      <c r="AH65" s="1250">
        <f>Черкесск!AA12</f>
        <v>0</v>
      </c>
      <c r="AI65" s="1251">
        <f>Черкесск!AB12</f>
        <v>0</v>
      </c>
      <c r="AJ65" s="1251">
        <f>Черкесск!AC12</f>
        <v>0</v>
      </c>
      <c r="AK65" s="1250">
        <f>Черкесск!AD12</f>
        <v>0</v>
      </c>
      <c r="AL65" s="1251">
        <f>Черкесск!AE12</f>
        <v>2</v>
      </c>
      <c r="AM65" s="1252">
        <f>Черкесск!AF12</f>
        <v>0</v>
      </c>
      <c r="AN65" s="206">
        <f>Черкесск!AG12</f>
        <v>0</v>
      </c>
      <c r="AO65" s="204">
        <f>Черкесск!AH12</f>
        <v>0</v>
      </c>
      <c r="AP65" s="205">
        <f>Черкесск!AI12</f>
        <v>0</v>
      </c>
      <c r="AQ65" s="202"/>
      <c r="AR65" s="203"/>
      <c r="AS65" s="205"/>
      <c r="AT65" s="869">
        <f t="shared" si="26"/>
        <v>0</v>
      </c>
      <c r="AU65" s="869">
        <f t="shared" si="26"/>
        <v>2</v>
      </c>
      <c r="AV65" s="869">
        <f t="shared" si="26"/>
        <v>0</v>
      </c>
      <c r="AW65" s="6"/>
      <c r="AX65" s="6"/>
      <c r="AY65" s="6"/>
      <c r="AZ65" s="72"/>
      <c r="BA65" s="72"/>
      <c r="BB65" s="72"/>
      <c r="BC65" s="72"/>
      <c r="BD65" s="72"/>
    </row>
    <row r="66" spans="1:56" s="73" customFormat="1" ht="21.75" customHeight="1" thickBot="1">
      <c r="A66" s="234"/>
      <c r="B66" s="329" t="s">
        <v>10</v>
      </c>
      <c r="C66" s="780"/>
      <c r="D66" s="977">
        <f aca="true" t="shared" si="27" ref="D66:I66">SUM(D63:D65)</f>
        <v>0</v>
      </c>
      <c r="E66" s="977">
        <f t="shared" si="27"/>
        <v>0</v>
      </c>
      <c r="F66" s="977">
        <f t="shared" si="27"/>
        <v>0</v>
      </c>
      <c r="G66" s="977">
        <f t="shared" si="27"/>
        <v>0</v>
      </c>
      <c r="H66" s="977">
        <f t="shared" si="27"/>
        <v>0</v>
      </c>
      <c r="I66" s="191">
        <f t="shared" si="27"/>
        <v>0</v>
      </c>
      <c r="J66" s="188"/>
      <c r="K66" s="188">
        <f>SUM(K63:K65)</f>
        <v>0</v>
      </c>
      <c r="L66" s="191">
        <f>SUM(L63:L65)</f>
        <v>0</v>
      </c>
      <c r="M66" s="353">
        <f>SUM(M63:M65)</f>
        <v>0</v>
      </c>
      <c r="N66" s="191">
        <f aca="true" t="shared" si="28" ref="N66:T66">SUM(N63:N65)</f>
        <v>0</v>
      </c>
      <c r="O66" s="189">
        <f t="shared" si="28"/>
        <v>0</v>
      </c>
      <c r="P66" s="190">
        <f t="shared" si="28"/>
        <v>0</v>
      </c>
      <c r="Q66" s="895">
        <f t="shared" si="28"/>
        <v>0</v>
      </c>
      <c r="R66" s="1295">
        <f t="shared" si="28"/>
        <v>14</v>
      </c>
      <c r="S66" s="896">
        <f t="shared" si="28"/>
        <v>0</v>
      </c>
      <c r="T66" s="191">
        <f t="shared" si="28"/>
        <v>0</v>
      </c>
      <c r="U66" s="191">
        <f>SUM(U63:U65)</f>
        <v>0</v>
      </c>
      <c r="V66" s="353">
        <f>SUM(V63:V65)</f>
        <v>0</v>
      </c>
      <c r="W66" s="1639">
        <f t="shared" si="0"/>
        <v>0</v>
      </c>
      <c r="X66" s="1639">
        <f t="shared" si="1"/>
        <v>0</v>
      </c>
      <c r="Y66" s="1639">
        <f t="shared" si="2"/>
        <v>0</v>
      </c>
      <c r="Z66" s="1639">
        <f>SUM(G66,L66,O66,R66,U66)</f>
        <v>14</v>
      </c>
      <c r="AA66" s="1649">
        <f t="shared" si="4"/>
        <v>0</v>
      </c>
      <c r="AB66" s="1729">
        <f aca="true" t="shared" si="29" ref="AB66:AJ66">SUM(AB63:AB65)</f>
        <v>0</v>
      </c>
      <c r="AC66" s="1729">
        <f t="shared" si="29"/>
        <v>0</v>
      </c>
      <c r="AD66" s="1737">
        <f t="shared" si="29"/>
        <v>0</v>
      </c>
      <c r="AE66" s="1737">
        <f t="shared" si="29"/>
        <v>0</v>
      </c>
      <c r="AF66" s="1737">
        <f t="shared" si="29"/>
        <v>0</v>
      </c>
      <c r="AG66" s="1737">
        <f t="shared" si="29"/>
        <v>0</v>
      </c>
      <c r="AH66" s="1380">
        <f t="shared" si="29"/>
        <v>0</v>
      </c>
      <c r="AI66" s="399">
        <f t="shared" si="29"/>
        <v>19</v>
      </c>
      <c r="AJ66" s="1255">
        <f t="shared" si="29"/>
        <v>0</v>
      </c>
      <c r="AK66" s="396">
        <f aca="true" t="shared" si="30" ref="AK66:AP66">SUM(AK63:AK65)</f>
        <v>0</v>
      </c>
      <c r="AL66" s="399">
        <f>SUM(AL63:AL65)</f>
        <v>27</v>
      </c>
      <c r="AM66" s="398">
        <f t="shared" si="30"/>
        <v>0</v>
      </c>
      <c r="AN66" s="396">
        <f t="shared" si="30"/>
        <v>0</v>
      </c>
      <c r="AO66" s="399">
        <f>SUM(AO63:AO65)</f>
        <v>10</v>
      </c>
      <c r="AP66" s="397">
        <f t="shared" si="30"/>
        <v>0</v>
      </c>
      <c r="AQ66" s="1131"/>
      <c r="AR66" s="1248"/>
      <c r="AS66" s="1249"/>
      <c r="AT66" s="869">
        <f>SUM(AT63:AT65)</f>
        <v>0</v>
      </c>
      <c r="AU66" s="869">
        <f>SUM(AU63:AU65)</f>
        <v>56</v>
      </c>
      <c r="AV66" s="869">
        <f>SUM(AV63:AV65)</f>
        <v>0</v>
      </c>
      <c r="AW66" s="6"/>
      <c r="AX66" s="6"/>
      <c r="AY66" s="6"/>
      <c r="AZ66" s="72"/>
      <c r="BA66" s="72"/>
      <c r="BB66" s="72"/>
      <c r="BC66" s="72"/>
      <c r="BD66" s="72"/>
    </row>
    <row r="67" spans="1:56" s="75" customFormat="1" ht="21.75" customHeight="1" thickBot="1">
      <c r="A67" s="238">
        <v>6</v>
      </c>
      <c r="B67" s="873" t="s">
        <v>117</v>
      </c>
      <c r="C67" s="874" t="s">
        <v>31</v>
      </c>
      <c r="D67" s="1632"/>
      <c r="E67" s="1633"/>
      <c r="F67" s="1633"/>
      <c r="G67" s="1633"/>
      <c r="H67" s="1634"/>
      <c r="I67" s="200"/>
      <c r="J67" s="200"/>
      <c r="K67" s="200"/>
      <c r="L67" s="200"/>
      <c r="M67" s="357"/>
      <c r="N67" s="200"/>
      <c r="O67" s="897"/>
      <c r="P67" s="1179"/>
      <c r="Q67" s="358"/>
      <c r="R67" s="897"/>
      <c r="S67" s="357"/>
      <c r="T67" s="200"/>
      <c r="U67" s="200"/>
      <c r="V67" s="358"/>
      <c r="W67" s="1638">
        <f t="shared" si="0"/>
        <v>0</v>
      </c>
      <c r="X67" s="1638">
        <f t="shared" si="1"/>
        <v>0</v>
      </c>
      <c r="Y67" s="1638">
        <f t="shared" si="2"/>
        <v>0</v>
      </c>
      <c r="Z67" s="1638">
        <f t="shared" si="3"/>
        <v>0</v>
      </c>
      <c r="AA67" s="1650">
        <f t="shared" si="4"/>
        <v>0</v>
      </c>
      <c r="AB67" s="1730"/>
      <c r="AC67" s="1731"/>
      <c r="AD67" s="1732"/>
      <c r="AE67" s="1678"/>
      <c r="AF67" s="1182"/>
      <c r="AG67" s="1182"/>
      <c r="AH67" s="1182"/>
      <c r="AI67" s="1182"/>
      <c r="AJ67" s="1182"/>
      <c r="AK67" s="1182">
        <f>Волгодонск!AD12</f>
        <v>0</v>
      </c>
      <c r="AL67" s="1180">
        <f>Волгодонск!AE12</f>
        <v>16</v>
      </c>
      <c r="AM67" s="1181">
        <f>Волгодонск!AF12</f>
        <v>0</v>
      </c>
      <c r="AN67" s="1253">
        <f>Волгодонск!AG12</f>
        <v>0</v>
      </c>
      <c r="AO67" s="1254">
        <f>Волгодонск!AH12</f>
        <v>0</v>
      </c>
      <c r="AP67" s="1254">
        <f>Волгодонск!AI12</f>
        <v>0</v>
      </c>
      <c r="AQ67" s="1256"/>
      <c r="AR67" s="1257"/>
      <c r="AS67" s="1258"/>
      <c r="AT67" s="1265">
        <f aca="true" t="shared" si="31" ref="AT67:AV73">SUM(AB67,AE67,AH67,AK67,AN67,AQ67)</f>
        <v>0</v>
      </c>
      <c r="AU67" s="1265">
        <f t="shared" si="31"/>
        <v>16</v>
      </c>
      <c r="AV67" s="1265">
        <f t="shared" si="31"/>
        <v>0</v>
      </c>
      <c r="AW67" s="6"/>
      <c r="AX67" s="6"/>
      <c r="AY67" s="6"/>
      <c r="AZ67" s="1688"/>
      <c r="BA67" s="1688"/>
      <c r="BB67" s="1688"/>
      <c r="BC67" s="1688"/>
      <c r="BD67" s="1688"/>
    </row>
    <row r="68" spans="1:56" s="656" customFormat="1" ht="27.75" customHeight="1" thickBot="1">
      <c r="A68" s="654"/>
      <c r="B68" s="655" t="s">
        <v>78</v>
      </c>
      <c r="C68" s="1616"/>
      <c r="D68" s="1635">
        <f>SUM(D66,D62,D57,D42,D31)</f>
        <v>0</v>
      </c>
      <c r="E68" s="1635">
        <f>SUM(E66,E62,E57,E42,E31)</f>
        <v>0</v>
      </c>
      <c r="F68" s="1635">
        <f>SUM(F66,F62,F57,F42,F31)</f>
        <v>0</v>
      </c>
      <c r="G68" s="1635">
        <f>SUM(G66,G62,G57,G42,G31)</f>
        <v>0</v>
      </c>
      <c r="H68" s="1635">
        <f>SUM(H66,H62,H57,H42,H31)</f>
        <v>0</v>
      </c>
      <c r="I68" s="864" t="e">
        <f>SUM(I67,I66,I62,I57,I42,I31)</f>
        <v>#REF!</v>
      </c>
      <c r="J68" s="1122" t="e">
        <f>SUM(J67,J66,J62,J57,J42,J31)</f>
        <v>#REF!</v>
      </c>
      <c r="K68" s="1122" t="e">
        <f>SUM(K67,K66,K62,K57,K42,K31)</f>
        <v>#REF!</v>
      </c>
      <c r="L68" s="864">
        <f aca="true" t="shared" si="32" ref="L68:Q68">SUM(L67,L66,L62,L57,L42,L31)</f>
        <v>49</v>
      </c>
      <c r="M68" s="1195">
        <f t="shared" si="32"/>
        <v>5</v>
      </c>
      <c r="N68" s="864" t="e">
        <f t="shared" si="32"/>
        <v>#REF!</v>
      </c>
      <c r="O68" s="864">
        <f t="shared" si="32"/>
        <v>106</v>
      </c>
      <c r="P68" s="1195">
        <f t="shared" si="32"/>
        <v>5</v>
      </c>
      <c r="Q68" s="1122">
        <f t="shared" si="32"/>
        <v>16</v>
      </c>
      <c r="R68" s="864">
        <f>SUM(R31,R42,R57,R62,R66,R67)</f>
        <v>252</v>
      </c>
      <c r="S68" s="1195">
        <f>SUM(S31,S42,S57,S62,S66,S67)</f>
        <v>8</v>
      </c>
      <c r="T68" s="864" t="e">
        <f>SUM(T67,T66,T62,T57,T42,T31)</f>
        <v>#REF!</v>
      </c>
      <c r="U68" s="864">
        <f>SUM(U67,U66,U62,U57,U42,U31)</f>
        <v>0</v>
      </c>
      <c r="V68" s="1512">
        <f>SUM(V67,V66,V62,V57,V42,V31)</f>
        <v>0</v>
      </c>
      <c r="W68" s="1643" t="e">
        <f aca="true" t="shared" si="33" ref="W68:W73">SUM(D68,I68,N68,Q68,T68)</f>
        <v>#REF!</v>
      </c>
      <c r="X68" s="1643" t="e">
        <f aca="true" t="shared" si="34" ref="X68:Y73">SUM(E68,J68)</f>
        <v>#REF!</v>
      </c>
      <c r="Y68" s="1643" t="e">
        <f t="shared" si="34"/>
        <v>#REF!</v>
      </c>
      <c r="Z68" s="1643">
        <f aca="true" t="shared" si="35" ref="Z68:AA73">SUM(G68,L68,O68,R68,U68)</f>
        <v>407</v>
      </c>
      <c r="AA68" s="1651">
        <f t="shared" si="35"/>
        <v>18</v>
      </c>
      <c r="AB68" s="1643">
        <f>SUM(AB31,AB42,AB57,AB62,AB66)</f>
        <v>0</v>
      </c>
      <c r="AC68" s="1643">
        <f>SUM(AC31,AC42,AC57,AC62,AC66)</f>
        <v>0</v>
      </c>
      <c r="AD68" s="1644">
        <f>SUM(AD31,AD42,AD57,AD62,AD66)</f>
        <v>0</v>
      </c>
      <c r="AE68" s="878" t="e">
        <f>SUM(AE67,AE66,AE62,AE57,AE42,AE31)</f>
        <v>#REF!</v>
      </c>
      <c r="AF68" s="878">
        <f>SUM(AF67,AF66,AF62,AF57,AF42,AF31)</f>
        <v>446</v>
      </c>
      <c r="AG68" s="1513">
        <f>SUM(AG67,AG66,AG62,AG57,AG42,AG31)</f>
        <v>33</v>
      </c>
      <c r="AH68" s="1188">
        <f aca="true" t="shared" si="36" ref="AH68:AS68">SUM(AH67,AH66,AH62,AH57,AH42,AH31)</f>
        <v>4</v>
      </c>
      <c r="AI68" s="1399">
        <f t="shared" si="36"/>
        <v>704</v>
      </c>
      <c r="AJ68" s="1400">
        <f t="shared" si="36"/>
        <v>24</v>
      </c>
      <c r="AK68" s="878">
        <f>SUM(AK67,AK66,AK62,AK57,AK42,AK31)</f>
        <v>11</v>
      </c>
      <c r="AL68" s="879">
        <f t="shared" si="36"/>
        <v>964</v>
      </c>
      <c r="AM68" s="879">
        <f t="shared" si="36"/>
        <v>14</v>
      </c>
      <c r="AN68" s="879">
        <f t="shared" si="36"/>
        <v>3</v>
      </c>
      <c r="AO68" s="879">
        <f t="shared" si="36"/>
        <v>395</v>
      </c>
      <c r="AP68" s="879">
        <f t="shared" si="36"/>
        <v>8</v>
      </c>
      <c r="AQ68" s="879">
        <f t="shared" si="36"/>
        <v>0</v>
      </c>
      <c r="AR68" s="879">
        <f t="shared" si="36"/>
        <v>0</v>
      </c>
      <c r="AS68" s="879">
        <f t="shared" si="36"/>
        <v>0</v>
      </c>
      <c r="AT68" s="1188" t="e">
        <f t="shared" si="31"/>
        <v>#REF!</v>
      </c>
      <c r="AU68" s="1188">
        <f t="shared" si="31"/>
        <v>2509</v>
      </c>
      <c r="AV68" s="1738">
        <f t="shared" si="31"/>
        <v>79</v>
      </c>
      <c r="AW68" s="1030"/>
      <c r="AX68" s="1030"/>
      <c r="AY68" s="1030"/>
      <c r="AZ68" s="1689"/>
      <c r="BA68" s="1689"/>
      <c r="BB68" s="1689"/>
      <c r="BC68" s="1689"/>
      <c r="BD68" s="1689"/>
    </row>
    <row r="69" spans="1:56" s="51" customFormat="1" ht="30" customHeight="1" thickBot="1">
      <c r="A69" s="228"/>
      <c r="B69" s="330" t="s">
        <v>9</v>
      </c>
      <c r="C69" s="862" t="s">
        <v>31</v>
      </c>
      <c r="D69" s="591"/>
      <c r="E69" s="115"/>
      <c r="F69" s="115"/>
      <c r="G69" s="115"/>
      <c r="H69" s="679"/>
      <c r="I69" s="1026"/>
      <c r="J69" s="1026"/>
      <c r="K69" s="1026"/>
      <c r="L69" s="827"/>
      <c r="M69" s="828"/>
      <c r="N69" s="591"/>
      <c r="O69" s="115"/>
      <c r="P69" s="679"/>
      <c r="Q69" s="681"/>
      <c r="R69" s="115"/>
      <c r="S69" s="679"/>
      <c r="T69" s="159"/>
      <c r="U69" s="1418"/>
      <c r="V69" s="160"/>
      <c r="W69" s="1213">
        <f t="shared" si="33"/>
        <v>0</v>
      </c>
      <c r="X69" s="1213">
        <f t="shared" si="34"/>
        <v>0</v>
      </c>
      <c r="Y69" s="1213">
        <f t="shared" si="34"/>
        <v>0</v>
      </c>
      <c r="Z69" s="1213">
        <f t="shared" si="35"/>
        <v>0</v>
      </c>
      <c r="AA69" s="1430">
        <f t="shared" si="35"/>
        <v>0</v>
      </c>
      <c r="AB69" s="1733"/>
      <c r="AC69" s="1734"/>
      <c r="AD69" s="1735"/>
      <c r="AE69" s="1679"/>
      <c r="AF69" s="1387"/>
      <c r="AG69" s="1388"/>
      <c r="AH69" s="932"/>
      <c r="AI69" s="933"/>
      <c r="AJ69" s="1269"/>
      <c r="AK69" s="884"/>
      <c r="AL69" s="913"/>
      <c r="AM69" s="671"/>
      <c r="AN69" s="922"/>
      <c r="AO69" s="923"/>
      <c r="AP69" s="923"/>
      <c r="AQ69" s="254">
        <f>Волгодонск!AJ13</f>
        <v>8</v>
      </c>
      <c r="AR69" s="252">
        <f>Волгодонск!AK13</f>
        <v>53</v>
      </c>
      <c r="AS69" s="256">
        <f>Волгодонск!AL13</f>
        <v>0</v>
      </c>
      <c r="AT69" s="1189">
        <f t="shared" si="31"/>
        <v>8</v>
      </c>
      <c r="AU69" s="1189">
        <f t="shared" si="31"/>
        <v>53</v>
      </c>
      <c r="AV69" s="1189">
        <f t="shared" si="31"/>
        <v>0</v>
      </c>
      <c r="AW69" s="6"/>
      <c r="AX69" s="6"/>
      <c r="AY69" s="6"/>
      <c r="AZ69" s="50"/>
      <c r="BA69" s="50"/>
      <c r="BB69" s="50"/>
      <c r="BC69" s="50"/>
      <c r="BD69" s="50"/>
    </row>
    <row r="70" spans="1:56" s="51" customFormat="1" ht="37.5" customHeight="1" thickBot="1">
      <c r="A70" s="228"/>
      <c r="B70" s="330" t="s">
        <v>9</v>
      </c>
      <c r="C70" s="1339" t="s">
        <v>32</v>
      </c>
      <c r="D70" s="591"/>
      <c r="E70" s="115"/>
      <c r="F70" s="115"/>
      <c r="G70" s="115"/>
      <c r="H70" s="679"/>
      <c r="I70" s="1026"/>
      <c r="J70" s="1026"/>
      <c r="K70" s="1026"/>
      <c r="L70" s="827"/>
      <c r="M70" s="828"/>
      <c r="N70" s="1028"/>
      <c r="O70" s="832"/>
      <c r="P70" s="833"/>
      <c r="Q70" s="1028"/>
      <c r="R70" s="832"/>
      <c r="S70" s="833"/>
      <c r="T70" s="121"/>
      <c r="U70" s="110"/>
      <c r="V70" s="111"/>
      <c r="W70" s="1213">
        <f t="shared" si="33"/>
        <v>0</v>
      </c>
      <c r="X70" s="1213">
        <f t="shared" si="34"/>
        <v>0</v>
      </c>
      <c r="Y70" s="1213">
        <f t="shared" si="34"/>
        <v>0</v>
      </c>
      <c r="Z70" s="1213">
        <f t="shared" si="35"/>
        <v>0</v>
      </c>
      <c r="AA70" s="1430">
        <f t="shared" si="35"/>
        <v>0</v>
      </c>
      <c r="AB70" s="1733"/>
      <c r="AC70" s="1734"/>
      <c r="AD70" s="1735"/>
      <c r="AE70" s="1679"/>
      <c r="AF70" s="1387"/>
      <c r="AG70" s="1388"/>
      <c r="AH70" s="932"/>
      <c r="AI70" s="933"/>
      <c r="AJ70" s="1269"/>
      <c r="AK70" s="884"/>
      <c r="AL70" s="670"/>
      <c r="AM70" s="671"/>
      <c r="AN70" s="922"/>
      <c r="AO70" s="923"/>
      <c r="AP70" s="923"/>
      <c r="AQ70" s="254" t="e">
        <f>Гуково!#REF!</f>
        <v>#REF!</v>
      </c>
      <c r="AR70" s="252" t="e">
        <f>Гуково!#REF!</f>
        <v>#REF!</v>
      </c>
      <c r="AS70" s="256" t="e">
        <f>Гуково!#REF!</f>
        <v>#REF!</v>
      </c>
      <c r="AT70" s="1189" t="e">
        <f t="shared" si="31"/>
        <v>#REF!</v>
      </c>
      <c r="AU70" s="1189" t="e">
        <f t="shared" si="31"/>
        <v>#REF!</v>
      </c>
      <c r="AV70" s="1189" t="e">
        <f t="shared" si="31"/>
        <v>#REF!</v>
      </c>
      <c r="AW70" s="6"/>
      <c r="AX70" s="6"/>
      <c r="AY70" s="6"/>
      <c r="AZ70" s="50"/>
      <c r="BA70" s="50"/>
      <c r="BB70" s="50"/>
      <c r="BC70" s="50"/>
      <c r="BD70" s="50"/>
    </row>
    <row r="71" spans="1:56" s="51" customFormat="1" ht="32.25" customHeight="1" thickBot="1">
      <c r="A71" s="228"/>
      <c r="B71" s="330" t="s">
        <v>82</v>
      </c>
      <c r="C71" s="1339" t="s">
        <v>37</v>
      </c>
      <c r="D71" s="591"/>
      <c r="E71" s="115"/>
      <c r="F71" s="115"/>
      <c r="G71" s="115"/>
      <c r="H71" s="679"/>
      <c r="I71" s="1026"/>
      <c r="J71" s="1026"/>
      <c r="K71" s="1026"/>
      <c r="L71" s="827"/>
      <c r="M71" s="828"/>
      <c r="N71" s="591"/>
      <c r="O71" s="115"/>
      <c r="P71" s="679"/>
      <c r="Q71" s="681"/>
      <c r="R71" s="115"/>
      <c r="S71" s="679"/>
      <c r="T71" s="159"/>
      <c r="U71" s="510"/>
      <c r="V71" s="160"/>
      <c r="W71" s="1213">
        <f t="shared" si="33"/>
        <v>0</v>
      </c>
      <c r="X71" s="1213">
        <f t="shared" si="34"/>
        <v>0</v>
      </c>
      <c r="Y71" s="1213">
        <f t="shared" si="34"/>
        <v>0</v>
      </c>
      <c r="Z71" s="1213">
        <f t="shared" si="35"/>
        <v>0</v>
      </c>
      <c r="AA71" s="1430">
        <f t="shared" si="35"/>
        <v>0</v>
      </c>
      <c r="AB71" s="1733"/>
      <c r="AC71" s="1734"/>
      <c r="AD71" s="1735"/>
      <c r="AE71" s="1679"/>
      <c r="AF71" s="1387"/>
      <c r="AG71" s="1388"/>
      <c r="AH71" s="1419"/>
      <c r="AI71" s="1413"/>
      <c r="AJ71" s="1414"/>
      <c r="AK71" s="1415"/>
      <c r="AL71" s="1338"/>
      <c r="AM71" s="1416"/>
      <c r="AN71" s="1125"/>
      <c r="AO71" s="892"/>
      <c r="AP71" s="892"/>
      <c r="AQ71" s="1420">
        <f>Махачкала!AJ14</f>
        <v>2</v>
      </c>
      <c r="AR71" s="1421">
        <f>Махачкала!AK14</f>
        <v>9</v>
      </c>
      <c r="AS71" s="1422">
        <f>Махачкала!AL14</f>
        <v>1</v>
      </c>
      <c r="AT71" s="1189">
        <f t="shared" si="31"/>
        <v>2</v>
      </c>
      <c r="AU71" s="1189">
        <f t="shared" si="31"/>
        <v>9</v>
      </c>
      <c r="AV71" s="1189">
        <f t="shared" si="31"/>
        <v>1</v>
      </c>
      <c r="AW71" s="6"/>
      <c r="AX71" s="6"/>
      <c r="AY71" s="6"/>
      <c r="AZ71" s="50"/>
      <c r="BA71" s="50"/>
      <c r="BB71" s="50"/>
      <c r="BC71" s="50"/>
      <c r="BD71" s="50"/>
    </row>
    <row r="72" spans="1:56" s="51" customFormat="1" ht="25.5" customHeight="1" thickBot="1">
      <c r="A72" s="228"/>
      <c r="B72" s="330" t="s">
        <v>9</v>
      </c>
      <c r="C72" s="1339" t="s">
        <v>38</v>
      </c>
      <c r="D72" s="826"/>
      <c r="E72" s="827"/>
      <c r="F72" s="827"/>
      <c r="G72" s="827"/>
      <c r="H72" s="828"/>
      <c r="I72" s="1026"/>
      <c r="J72" s="1026"/>
      <c r="K72" s="1026"/>
      <c r="L72" s="827"/>
      <c r="M72" s="828"/>
      <c r="N72" s="1028"/>
      <c r="O72" s="832"/>
      <c r="P72" s="833"/>
      <c r="Q72" s="1028"/>
      <c r="R72" s="832"/>
      <c r="S72" s="833"/>
      <c r="T72" s="121"/>
      <c r="U72" s="110"/>
      <c r="V72" s="111"/>
      <c r="W72" s="1213">
        <f t="shared" si="33"/>
        <v>0</v>
      </c>
      <c r="X72" s="1213">
        <f t="shared" si="34"/>
        <v>0</v>
      </c>
      <c r="Y72" s="1213">
        <f t="shared" si="34"/>
        <v>0</v>
      </c>
      <c r="Z72" s="1213">
        <f t="shared" si="35"/>
        <v>0</v>
      </c>
      <c r="AA72" s="1430">
        <f t="shared" si="35"/>
        <v>0</v>
      </c>
      <c r="AB72" s="1386"/>
      <c r="AC72" s="1387"/>
      <c r="AD72" s="1388"/>
      <c r="AE72" s="1679"/>
      <c r="AF72" s="1387"/>
      <c r="AG72" s="1388"/>
      <c r="AH72" s="932"/>
      <c r="AI72" s="933"/>
      <c r="AJ72" s="1269"/>
      <c r="AK72" s="884"/>
      <c r="AL72" s="670"/>
      <c r="AM72" s="671"/>
      <c r="AN72" s="922"/>
      <c r="AO72" s="923"/>
      <c r="AP72" s="923"/>
      <c r="AQ72" s="254">
        <f>Черкесск!AJ15</f>
        <v>1</v>
      </c>
      <c r="AR72" s="252">
        <f>Черкесск!AK15</f>
        <v>31</v>
      </c>
      <c r="AS72" s="256">
        <f>Черкесск!AL15</f>
        <v>0</v>
      </c>
      <c r="AT72" s="1189">
        <f t="shared" si="31"/>
        <v>1</v>
      </c>
      <c r="AU72" s="1189">
        <f t="shared" si="31"/>
        <v>31</v>
      </c>
      <c r="AV72" s="1189">
        <f t="shared" si="31"/>
        <v>0</v>
      </c>
      <c r="AW72" s="6"/>
      <c r="AX72" s="6"/>
      <c r="AY72" s="6"/>
      <c r="AZ72" s="50"/>
      <c r="BA72" s="50"/>
      <c r="BB72" s="50"/>
      <c r="BC72" s="50"/>
      <c r="BD72" s="50"/>
    </row>
    <row r="73" spans="1:56" s="223" customFormat="1" ht="21.75" customHeight="1" thickBot="1">
      <c r="A73" s="230"/>
      <c r="B73" s="331" t="s">
        <v>10</v>
      </c>
      <c r="C73" s="899"/>
      <c r="D73" s="591"/>
      <c r="E73" s="115"/>
      <c r="F73" s="115"/>
      <c r="G73" s="115"/>
      <c r="H73" s="679"/>
      <c r="I73" s="159"/>
      <c r="J73" s="159"/>
      <c r="K73" s="159"/>
      <c r="L73" s="159"/>
      <c r="M73" s="159"/>
      <c r="N73" s="159"/>
      <c r="O73" s="159"/>
      <c r="P73" s="161"/>
      <c r="Q73" s="159"/>
      <c r="R73" s="159"/>
      <c r="S73" s="161"/>
      <c r="T73" s="159"/>
      <c r="U73" s="144"/>
      <c r="V73" s="144"/>
      <c r="W73" s="1213">
        <f t="shared" si="33"/>
        <v>0</v>
      </c>
      <c r="X73" s="1213">
        <f t="shared" si="34"/>
        <v>0</v>
      </c>
      <c r="Y73" s="1213">
        <f t="shared" si="34"/>
        <v>0</v>
      </c>
      <c r="Z73" s="1213">
        <f t="shared" si="35"/>
        <v>0</v>
      </c>
      <c r="AA73" s="1430">
        <f t="shared" si="35"/>
        <v>0</v>
      </c>
      <c r="AB73" s="1733"/>
      <c r="AC73" s="1734"/>
      <c r="AD73" s="1735"/>
      <c r="AE73" s="159"/>
      <c r="AF73" s="159"/>
      <c r="AG73" s="161"/>
      <c r="AH73" s="159"/>
      <c r="AI73" s="159"/>
      <c r="AJ73" s="161"/>
      <c r="AK73" s="159"/>
      <c r="AL73" s="159"/>
      <c r="AM73" s="161"/>
      <c r="AN73" s="159"/>
      <c r="AO73" s="159"/>
      <c r="AP73" s="789"/>
      <c r="AQ73" s="369" t="e">
        <f>SUM(AQ69:AQ72)</f>
        <v>#REF!</v>
      </c>
      <c r="AR73" s="370" t="e">
        <f>SUM(AR69:AR72)</f>
        <v>#REF!</v>
      </c>
      <c r="AS73" s="1266" t="e">
        <f>SUM(AS69:AS72)</f>
        <v>#REF!</v>
      </c>
      <c r="AT73" s="1189" t="e">
        <f t="shared" si="31"/>
        <v>#REF!</v>
      </c>
      <c r="AU73" s="1189" t="e">
        <f t="shared" si="31"/>
        <v>#REF!</v>
      </c>
      <c r="AV73" s="1189" t="e">
        <f t="shared" si="31"/>
        <v>#REF!</v>
      </c>
      <c r="AW73" s="6"/>
      <c r="AX73" s="6"/>
      <c r="AY73" s="6"/>
      <c r="AZ73" s="50"/>
      <c r="BA73" s="50"/>
      <c r="BB73" s="50"/>
      <c r="BC73" s="50"/>
      <c r="BD73" s="50"/>
    </row>
    <row r="74" spans="1:56" s="61" customFormat="1" ht="40.5" customHeight="1" thickBot="1">
      <c r="A74" s="231"/>
      <c r="B74" s="332" t="s">
        <v>16</v>
      </c>
      <c r="C74" s="781" t="s">
        <v>31</v>
      </c>
      <c r="D74" s="826"/>
      <c r="E74" s="827"/>
      <c r="F74" s="827"/>
      <c r="G74" s="827"/>
      <c r="H74" s="828"/>
      <c r="I74" s="1026"/>
      <c r="J74" s="1026"/>
      <c r="K74" s="1026"/>
      <c r="L74" s="827"/>
      <c r="M74" s="828"/>
      <c r="N74" s="1027"/>
      <c r="O74" s="795"/>
      <c r="P74" s="829"/>
      <c r="Q74" s="1027"/>
      <c r="R74" s="795"/>
      <c r="S74" s="829"/>
      <c r="T74" s="13"/>
      <c r="U74" s="8"/>
      <c r="V74" s="10"/>
      <c r="W74" s="1213">
        <f aca="true" t="shared" si="37" ref="W74:W101">SUM(D74,I74,N74,Q74,T74)</f>
        <v>0</v>
      </c>
      <c r="X74" s="1213">
        <f aca="true" t="shared" si="38" ref="X74:X101">SUM(E74,J74)</f>
        <v>0</v>
      </c>
      <c r="Y74" s="1213">
        <f aca="true" t="shared" si="39" ref="Y74:Y101">SUM(F74,K74)</f>
        <v>0</v>
      </c>
      <c r="Z74" s="1213">
        <f aca="true" t="shared" si="40" ref="Z74:Z101">SUM(G74,L74,O74,R74,U74)</f>
        <v>0</v>
      </c>
      <c r="AA74" s="1430">
        <f aca="true" t="shared" si="41" ref="AA74:AA101">SUM(H74,M74,P74,S74,V74)</f>
        <v>0</v>
      </c>
      <c r="AB74" s="1386"/>
      <c r="AC74" s="1387"/>
      <c r="AD74" s="1388"/>
      <c r="AE74" s="1680"/>
      <c r="AF74" s="1392"/>
      <c r="AG74" s="1393"/>
      <c r="AH74" s="109"/>
      <c r="AI74" s="108"/>
      <c r="AJ74" s="468"/>
      <c r="AK74" s="109"/>
      <c r="AL74" s="108"/>
      <c r="AM74" s="468"/>
      <c r="AN74" s="13"/>
      <c r="AO74" s="10"/>
      <c r="AP74" s="10"/>
      <c r="AQ74" s="53">
        <f>Волгодонск!AJ14</f>
        <v>2</v>
      </c>
      <c r="AR74" s="54">
        <f>Волгодонск!AK14</f>
        <v>17</v>
      </c>
      <c r="AS74" s="56">
        <f>Волгодонск!AL14</f>
        <v>0</v>
      </c>
      <c r="AT74" s="880">
        <f aca="true" t="shared" si="42" ref="AT74:AV79">SUM(AQ74)</f>
        <v>2</v>
      </c>
      <c r="AU74" s="880">
        <f t="shared" si="42"/>
        <v>17</v>
      </c>
      <c r="AV74" s="880">
        <f t="shared" si="42"/>
        <v>0</v>
      </c>
      <c r="AW74" s="6"/>
      <c r="AX74" s="6"/>
      <c r="AY74" s="6"/>
      <c r="AZ74" s="60"/>
      <c r="BA74" s="60"/>
      <c r="BB74" s="60"/>
      <c r="BC74" s="60"/>
      <c r="BD74" s="60"/>
    </row>
    <row r="75" spans="1:56" s="61" customFormat="1" ht="42" customHeight="1" thickBot="1">
      <c r="A75" s="231"/>
      <c r="B75" s="332" t="s">
        <v>16</v>
      </c>
      <c r="C75" s="781" t="s">
        <v>33</v>
      </c>
      <c r="D75" s="591"/>
      <c r="E75" s="115"/>
      <c r="F75" s="115"/>
      <c r="G75" s="115"/>
      <c r="H75" s="679"/>
      <c r="I75" s="1026"/>
      <c r="J75" s="1026"/>
      <c r="K75" s="1026"/>
      <c r="L75" s="827"/>
      <c r="M75" s="828"/>
      <c r="N75" s="1026"/>
      <c r="O75" s="827"/>
      <c r="P75" s="828"/>
      <c r="Q75" s="1026"/>
      <c r="R75" s="827"/>
      <c r="S75" s="828"/>
      <c r="T75" s="922"/>
      <c r="U75" s="112"/>
      <c r="V75" s="923"/>
      <c r="W75" s="1213">
        <f t="shared" si="37"/>
        <v>0</v>
      </c>
      <c r="X75" s="1213">
        <f t="shared" si="38"/>
        <v>0</v>
      </c>
      <c r="Y75" s="1213">
        <f t="shared" si="39"/>
        <v>0</v>
      </c>
      <c r="Z75" s="1213">
        <f t="shared" si="40"/>
        <v>0</v>
      </c>
      <c r="AA75" s="1430">
        <f t="shared" si="41"/>
        <v>0</v>
      </c>
      <c r="AB75" s="1733"/>
      <c r="AC75" s="1734"/>
      <c r="AD75" s="1735"/>
      <c r="AE75" s="1680"/>
      <c r="AF75" s="1392"/>
      <c r="AG75" s="1393"/>
      <c r="AH75" s="900"/>
      <c r="AI75" s="670"/>
      <c r="AJ75" s="671"/>
      <c r="AK75" s="884"/>
      <c r="AL75" s="670"/>
      <c r="AM75" s="671"/>
      <c r="AN75" s="922"/>
      <c r="AO75" s="923"/>
      <c r="AP75" s="923"/>
      <c r="AQ75" s="270">
        <f>Георгиевск!AJ13</f>
        <v>1</v>
      </c>
      <c r="AR75" s="268">
        <f>Георгиевск!AK13</f>
        <v>17</v>
      </c>
      <c r="AS75" s="272">
        <f>Георгиевск!AL13</f>
        <v>0</v>
      </c>
      <c r="AT75" s="880">
        <f t="shared" si="42"/>
        <v>1</v>
      </c>
      <c r="AU75" s="880">
        <f t="shared" si="42"/>
        <v>17</v>
      </c>
      <c r="AV75" s="880">
        <f t="shared" si="42"/>
        <v>0</v>
      </c>
      <c r="AW75" s="6"/>
      <c r="AX75" s="6"/>
      <c r="AY75" s="6"/>
      <c r="AZ75" s="60"/>
      <c r="BA75" s="60"/>
      <c r="BB75" s="60"/>
      <c r="BC75" s="60"/>
      <c r="BD75" s="60"/>
    </row>
    <row r="76" spans="1:56" s="61" customFormat="1" ht="41.25" customHeight="1" thickBot="1">
      <c r="A76" s="231"/>
      <c r="B76" s="332" t="s">
        <v>16</v>
      </c>
      <c r="C76" s="781" t="s">
        <v>35</v>
      </c>
      <c r="D76" s="591"/>
      <c r="E76" s="115"/>
      <c r="F76" s="115"/>
      <c r="G76" s="115"/>
      <c r="H76" s="679"/>
      <c r="I76" s="1026"/>
      <c r="J76" s="1026"/>
      <c r="K76" s="1026"/>
      <c r="L76" s="827"/>
      <c r="M76" s="828"/>
      <c r="N76" s="1028"/>
      <c r="O76" s="832"/>
      <c r="P76" s="833"/>
      <c r="Q76" s="1028"/>
      <c r="R76" s="832"/>
      <c r="S76" s="833"/>
      <c r="T76" s="121"/>
      <c r="U76" s="110"/>
      <c r="V76" s="111"/>
      <c r="W76" s="1213">
        <f t="shared" si="37"/>
        <v>0</v>
      </c>
      <c r="X76" s="1213">
        <f t="shared" si="38"/>
        <v>0</v>
      </c>
      <c r="Y76" s="1213">
        <f t="shared" si="39"/>
        <v>0</v>
      </c>
      <c r="Z76" s="1213">
        <f t="shared" si="40"/>
        <v>0</v>
      </c>
      <c r="AA76" s="1430">
        <f t="shared" si="41"/>
        <v>0</v>
      </c>
      <c r="AB76" s="1733"/>
      <c r="AC76" s="1734"/>
      <c r="AD76" s="1735"/>
      <c r="AE76" s="1680"/>
      <c r="AF76" s="1392"/>
      <c r="AG76" s="1393"/>
      <c r="AH76" s="138"/>
      <c r="AI76" s="130"/>
      <c r="AJ76" s="467"/>
      <c r="AK76" s="138"/>
      <c r="AL76" s="130"/>
      <c r="AM76" s="467"/>
      <c r="AN76" s="121"/>
      <c r="AO76" s="111"/>
      <c r="AP76" s="111"/>
      <c r="AQ76" s="1259">
        <f>Кисловодск!AJ16</f>
        <v>2</v>
      </c>
      <c r="AR76" s="1261">
        <f>Кисловодск!AK16</f>
        <v>8</v>
      </c>
      <c r="AS76" s="1260">
        <f>Кисловодск!AL16</f>
        <v>0</v>
      </c>
      <c r="AT76" s="880">
        <f t="shared" si="42"/>
        <v>2</v>
      </c>
      <c r="AU76" s="880">
        <f t="shared" si="42"/>
        <v>8</v>
      </c>
      <c r="AV76" s="880">
        <f t="shared" si="42"/>
        <v>0</v>
      </c>
      <c r="AW76" s="6"/>
      <c r="AX76" s="6"/>
      <c r="AY76" s="6"/>
      <c r="AZ76" s="60"/>
      <c r="BA76" s="60"/>
      <c r="BB76" s="60"/>
      <c r="BC76" s="60"/>
      <c r="BD76" s="60"/>
    </row>
    <row r="77" spans="1:56" s="61" customFormat="1" ht="39" customHeight="1" thickBot="1">
      <c r="A77" s="231"/>
      <c r="B77" s="332" t="s">
        <v>16</v>
      </c>
      <c r="C77" s="781" t="s">
        <v>37</v>
      </c>
      <c r="D77" s="591"/>
      <c r="E77" s="115"/>
      <c r="F77" s="115"/>
      <c r="G77" s="115"/>
      <c r="H77" s="679"/>
      <c r="I77" s="1026"/>
      <c r="J77" s="1026"/>
      <c r="K77" s="1026"/>
      <c r="L77" s="827"/>
      <c r="M77" s="828"/>
      <c r="N77" s="1026"/>
      <c r="O77" s="827"/>
      <c r="P77" s="828"/>
      <c r="Q77" s="1026"/>
      <c r="R77" s="827"/>
      <c r="S77" s="828"/>
      <c r="T77" s="922"/>
      <c r="U77" s="112"/>
      <c r="V77" s="923"/>
      <c r="W77" s="1213">
        <f t="shared" si="37"/>
        <v>0</v>
      </c>
      <c r="X77" s="1213">
        <f t="shared" si="38"/>
        <v>0</v>
      </c>
      <c r="Y77" s="1213">
        <f t="shared" si="39"/>
        <v>0</v>
      </c>
      <c r="Z77" s="1213">
        <f t="shared" si="40"/>
        <v>0</v>
      </c>
      <c r="AA77" s="1430">
        <f t="shared" si="41"/>
        <v>0</v>
      </c>
      <c r="AB77" s="1733"/>
      <c r="AC77" s="1734"/>
      <c r="AD77" s="1735"/>
      <c r="AE77" s="1680"/>
      <c r="AF77" s="1392"/>
      <c r="AG77" s="1393"/>
      <c r="AH77" s="884"/>
      <c r="AI77" s="670"/>
      <c r="AJ77" s="671"/>
      <c r="AK77" s="884"/>
      <c r="AL77" s="670"/>
      <c r="AM77" s="671"/>
      <c r="AN77" s="922"/>
      <c r="AO77" s="923"/>
      <c r="AP77" s="923"/>
      <c r="AQ77" s="270">
        <f>Махачкала!AJ13</f>
        <v>3</v>
      </c>
      <c r="AR77" s="268">
        <f>Махачкала!AK13</f>
        <v>13</v>
      </c>
      <c r="AS77" s="272">
        <f>Махачкала!AL13</f>
        <v>1</v>
      </c>
      <c r="AT77" s="880">
        <f t="shared" si="42"/>
        <v>3</v>
      </c>
      <c r="AU77" s="880">
        <f t="shared" si="42"/>
        <v>13</v>
      </c>
      <c r="AV77" s="880">
        <f t="shared" si="42"/>
        <v>1</v>
      </c>
      <c r="AW77" s="6"/>
      <c r="AX77" s="6"/>
      <c r="AY77" s="6"/>
      <c r="AZ77" s="60"/>
      <c r="BA77" s="60"/>
      <c r="BB77" s="60"/>
      <c r="BC77" s="60"/>
      <c r="BD77" s="60"/>
    </row>
    <row r="78" spans="1:56" s="171" customFormat="1" ht="19.5" customHeight="1" thickBot="1">
      <c r="A78" s="232"/>
      <c r="B78" s="333" t="s">
        <v>10</v>
      </c>
      <c r="C78" s="376"/>
      <c r="D78" s="591"/>
      <c r="E78" s="115"/>
      <c r="F78" s="115"/>
      <c r="G78" s="115"/>
      <c r="H78" s="679"/>
      <c r="I78" s="159">
        <f>SUM(I74:I77)</f>
        <v>0</v>
      </c>
      <c r="J78" s="144"/>
      <c r="K78" s="144">
        <f>SUM(K74:K77)</f>
        <v>0</v>
      </c>
      <c r="L78" s="159">
        <f aca="true" t="shared" si="43" ref="L78:V78">SUM(L74:L77)</f>
        <v>0</v>
      </c>
      <c r="M78" s="161">
        <f t="shared" si="43"/>
        <v>0</v>
      </c>
      <c r="N78" s="159">
        <f t="shared" si="43"/>
        <v>0</v>
      </c>
      <c r="O78" s="159">
        <f t="shared" si="43"/>
        <v>0</v>
      </c>
      <c r="P78" s="161">
        <f t="shared" si="43"/>
        <v>0</v>
      </c>
      <c r="Q78" s="159">
        <f t="shared" si="43"/>
        <v>0</v>
      </c>
      <c r="R78" s="159">
        <f t="shared" si="43"/>
        <v>0</v>
      </c>
      <c r="S78" s="161">
        <f t="shared" si="43"/>
        <v>0</v>
      </c>
      <c r="T78" s="159">
        <f t="shared" si="43"/>
        <v>0</v>
      </c>
      <c r="U78" s="144">
        <f t="shared" si="43"/>
        <v>0</v>
      </c>
      <c r="V78" s="144">
        <f t="shared" si="43"/>
        <v>0</v>
      </c>
      <c r="W78" s="1213">
        <f t="shared" si="37"/>
        <v>0</v>
      </c>
      <c r="X78" s="1213">
        <f t="shared" si="38"/>
        <v>0</v>
      </c>
      <c r="Y78" s="1213">
        <f t="shared" si="39"/>
        <v>0</v>
      </c>
      <c r="Z78" s="1213">
        <f t="shared" si="40"/>
        <v>0</v>
      </c>
      <c r="AA78" s="1430">
        <f t="shared" si="41"/>
        <v>0</v>
      </c>
      <c r="AB78" s="1733"/>
      <c r="AC78" s="1734"/>
      <c r="AD78" s="1735"/>
      <c r="AE78" s="361"/>
      <c r="AF78" s="361"/>
      <c r="AG78" s="839"/>
      <c r="AH78" s="361"/>
      <c r="AI78" s="361"/>
      <c r="AJ78" s="839"/>
      <c r="AK78" s="361"/>
      <c r="AL78" s="361"/>
      <c r="AM78" s="839"/>
      <c r="AN78" s="361"/>
      <c r="AO78" s="361"/>
      <c r="AP78" s="1267"/>
      <c r="AQ78" s="1148">
        <f>SUM(AQ74:AQ77)</f>
        <v>8</v>
      </c>
      <c r="AR78" s="372">
        <f>SUM(AR74:AR77)</f>
        <v>55</v>
      </c>
      <c r="AS78" s="1268">
        <f>SUM(AS74:AS77)</f>
        <v>1</v>
      </c>
      <c r="AT78" s="880">
        <f t="shared" si="42"/>
        <v>8</v>
      </c>
      <c r="AU78" s="880">
        <f t="shared" si="42"/>
        <v>55</v>
      </c>
      <c r="AV78" s="880">
        <f t="shared" si="42"/>
        <v>1</v>
      </c>
      <c r="AW78" s="6"/>
      <c r="AX78" s="6"/>
      <c r="AY78" s="6"/>
      <c r="AZ78" s="60"/>
      <c r="BA78" s="60"/>
      <c r="BB78" s="60"/>
      <c r="BC78" s="60"/>
      <c r="BD78" s="60"/>
    </row>
    <row r="79" spans="1:56" s="73" customFormat="1" ht="27" customHeight="1" thickBot="1">
      <c r="A79" s="234"/>
      <c r="B79" s="334" t="s">
        <v>1</v>
      </c>
      <c r="C79" s="1318" t="s">
        <v>32</v>
      </c>
      <c r="D79" s="591"/>
      <c r="E79" s="115"/>
      <c r="F79" s="115"/>
      <c r="G79" s="115"/>
      <c r="H79" s="679"/>
      <c r="I79" s="1026"/>
      <c r="J79" s="1026"/>
      <c r="K79" s="1026"/>
      <c r="L79" s="827"/>
      <c r="M79" s="828"/>
      <c r="N79" s="667"/>
      <c r="O79" s="1263"/>
      <c r="P79" s="1264"/>
      <c r="Q79" s="667"/>
      <c r="R79" s="1263"/>
      <c r="S79" s="1264"/>
      <c r="T79" s="1125"/>
      <c r="U79" s="1126"/>
      <c r="V79" s="892"/>
      <c r="W79" s="1213">
        <f t="shared" si="37"/>
        <v>0</v>
      </c>
      <c r="X79" s="1213">
        <f t="shared" si="38"/>
        <v>0</v>
      </c>
      <c r="Y79" s="1213">
        <f t="shared" si="39"/>
        <v>0</v>
      </c>
      <c r="Z79" s="1213">
        <f t="shared" si="40"/>
        <v>0</v>
      </c>
      <c r="AA79" s="1430">
        <f t="shared" si="41"/>
        <v>0</v>
      </c>
      <c r="AB79" s="1733"/>
      <c r="AC79" s="1734"/>
      <c r="AD79" s="1735"/>
      <c r="AE79" s="1679"/>
      <c r="AF79" s="1387"/>
      <c r="AG79" s="1388"/>
      <c r="AH79" s="1412"/>
      <c r="AI79" s="1413"/>
      <c r="AJ79" s="1414"/>
      <c r="AK79" s="1415"/>
      <c r="AL79" s="1338"/>
      <c r="AM79" s="1416"/>
      <c r="AN79" s="1125"/>
      <c r="AO79" s="892"/>
      <c r="AP79" s="892"/>
      <c r="AQ79" s="1410" t="e">
        <f>Гуково!#REF!</f>
        <v>#REF!</v>
      </c>
      <c r="AR79" s="1417" t="e">
        <f>Гуково!#REF!</f>
        <v>#REF!</v>
      </c>
      <c r="AS79" s="1411" t="e">
        <f>Гуково!#REF!</f>
        <v>#REF!</v>
      </c>
      <c r="AT79" s="1274" t="e">
        <f t="shared" si="42"/>
        <v>#REF!</v>
      </c>
      <c r="AU79" s="1274" t="e">
        <f t="shared" si="42"/>
        <v>#REF!</v>
      </c>
      <c r="AV79" s="1274" t="e">
        <f t="shared" si="42"/>
        <v>#REF!</v>
      </c>
      <c r="AW79" s="6"/>
      <c r="AX79" s="6"/>
      <c r="AY79" s="6"/>
      <c r="AZ79" s="72"/>
      <c r="BA79" s="72"/>
      <c r="BB79" s="72"/>
      <c r="BC79" s="72"/>
      <c r="BD79" s="72"/>
    </row>
    <row r="80" spans="1:56" s="73" customFormat="1" ht="18" customHeight="1" thickBot="1">
      <c r="A80" s="234"/>
      <c r="B80" s="334" t="s">
        <v>1</v>
      </c>
      <c r="C80" s="1318" t="s">
        <v>34</v>
      </c>
      <c r="D80" s="826"/>
      <c r="E80" s="827"/>
      <c r="F80" s="827"/>
      <c r="G80" s="827"/>
      <c r="H80" s="828"/>
      <c r="I80" s="1026"/>
      <c r="J80" s="1026"/>
      <c r="K80" s="1026"/>
      <c r="L80" s="827"/>
      <c r="M80" s="828"/>
      <c r="N80" s="826"/>
      <c r="O80" s="827"/>
      <c r="P80" s="828"/>
      <c r="Q80" s="1026"/>
      <c r="R80" s="827"/>
      <c r="S80" s="828"/>
      <c r="T80" s="922"/>
      <c r="U80" s="112"/>
      <c r="V80" s="923"/>
      <c r="W80" s="1213">
        <f t="shared" si="37"/>
        <v>0</v>
      </c>
      <c r="X80" s="1213">
        <f t="shared" si="38"/>
        <v>0</v>
      </c>
      <c r="Y80" s="1213">
        <f t="shared" si="39"/>
        <v>0</v>
      </c>
      <c r="Z80" s="1213">
        <f t="shared" si="40"/>
        <v>0</v>
      </c>
      <c r="AA80" s="1430">
        <f t="shared" si="41"/>
        <v>0</v>
      </c>
      <c r="AB80" s="1386"/>
      <c r="AC80" s="1387"/>
      <c r="AD80" s="1388"/>
      <c r="AE80" s="1679"/>
      <c r="AF80" s="1387"/>
      <c r="AG80" s="1388"/>
      <c r="AH80" s="932"/>
      <c r="AI80" s="933"/>
      <c r="AJ80" s="1269"/>
      <c r="AK80" s="884"/>
      <c r="AL80" s="670"/>
      <c r="AM80" s="671"/>
      <c r="AN80" s="922"/>
      <c r="AO80" s="923"/>
      <c r="AP80" s="923"/>
      <c r="AQ80" s="1175">
        <f>Ейск!AJ15</f>
        <v>1</v>
      </c>
      <c r="AR80" s="1262">
        <f>Ейск!AK15</f>
        <v>27</v>
      </c>
      <c r="AS80" s="1176">
        <f>Ейск!AL15</f>
        <v>0</v>
      </c>
      <c r="AT80" s="1274">
        <f aca="true" t="shared" si="44" ref="AT80:AT94">SUM(AQ80)</f>
        <v>1</v>
      </c>
      <c r="AU80" s="1274">
        <f aca="true" t="shared" si="45" ref="AU80:AU85">SUM(AR80)</f>
        <v>27</v>
      </c>
      <c r="AV80" s="1274">
        <f aca="true" t="shared" si="46" ref="AV80:AV85">SUM(AS80)</f>
        <v>0</v>
      </c>
      <c r="AW80" s="6"/>
      <c r="AX80" s="6"/>
      <c r="AY80" s="6"/>
      <c r="AZ80" s="72"/>
      <c r="BA80" s="72"/>
      <c r="BB80" s="72"/>
      <c r="BC80" s="72"/>
      <c r="BD80" s="72"/>
    </row>
    <row r="81" spans="1:56" s="73" customFormat="1" ht="30" customHeight="1" thickBot="1">
      <c r="A81" s="234"/>
      <c r="B81" s="334" t="s">
        <v>1</v>
      </c>
      <c r="C81" s="1318" t="s">
        <v>35</v>
      </c>
      <c r="D81" s="591"/>
      <c r="E81" s="115"/>
      <c r="F81" s="115"/>
      <c r="G81" s="115"/>
      <c r="H81" s="679"/>
      <c r="I81" s="1026"/>
      <c r="J81" s="1026"/>
      <c r="K81" s="1026"/>
      <c r="L81" s="827"/>
      <c r="M81" s="828"/>
      <c r="N81" s="591"/>
      <c r="O81" s="115"/>
      <c r="P81" s="679"/>
      <c r="Q81" s="681"/>
      <c r="R81" s="115"/>
      <c r="S81" s="679"/>
      <c r="T81" s="159"/>
      <c r="U81" s="145"/>
      <c r="V81" s="160"/>
      <c r="W81" s="1213">
        <f t="shared" si="37"/>
        <v>0</v>
      </c>
      <c r="X81" s="1213">
        <f t="shared" si="38"/>
        <v>0</v>
      </c>
      <c r="Y81" s="1213">
        <f t="shared" si="39"/>
        <v>0</v>
      </c>
      <c r="Z81" s="1213">
        <f t="shared" si="40"/>
        <v>0</v>
      </c>
      <c r="AA81" s="1430">
        <f t="shared" si="41"/>
        <v>0</v>
      </c>
      <c r="AB81" s="1733"/>
      <c r="AC81" s="1734"/>
      <c r="AD81" s="1735"/>
      <c r="AE81" s="1679"/>
      <c r="AF81" s="1387"/>
      <c r="AG81" s="1388"/>
      <c r="AH81" s="1381"/>
      <c r="AI81" s="933"/>
      <c r="AJ81" s="1269"/>
      <c r="AK81" s="884"/>
      <c r="AL81" s="670"/>
      <c r="AM81" s="671"/>
      <c r="AN81" s="922"/>
      <c r="AO81" s="923"/>
      <c r="AP81" s="923"/>
      <c r="AQ81" s="1175">
        <f>Кисловодск!AJ15</f>
        <v>0</v>
      </c>
      <c r="AR81" s="1262">
        <f>Кисловодск!AK15</f>
        <v>9</v>
      </c>
      <c r="AS81" s="1176">
        <f>Кисловодск!AL15</f>
        <v>1</v>
      </c>
      <c r="AT81" s="1274">
        <f t="shared" si="44"/>
        <v>0</v>
      </c>
      <c r="AU81" s="1274">
        <f t="shared" si="45"/>
        <v>9</v>
      </c>
      <c r="AV81" s="1274">
        <f t="shared" si="46"/>
        <v>1</v>
      </c>
      <c r="AW81" s="6"/>
      <c r="AX81" s="6"/>
      <c r="AY81" s="6"/>
      <c r="AZ81" s="72"/>
      <c r="BA81" s="72"/>
      <c r="BB81" s="72"/>
      <c r="BC81" s="72"/>
      <c r="BD81" s="72"/>
    </row>
    <row r="82" spans="1:56" s="73" customFormat="1" ht="25.5" customHeight="1" thickBot="1">
      <c r="A82" s="234"/>
      <c r="B82" s="334" t="s">
        <v>81</v>
      </c>
      <c r="C82" s="1318" t="s">
        <v>37</v>
      </c>
      <c r="D82" s="591"/>
      <c r="E82" s="115"/>
      <c r="F82" s="115"/>
      <c r="G82" s="115"/>
      <c r="H82" s="679"/>
      <c r="I82" s="1026"/>
      <c r="J82" s="1026"/>
      <c r="K82" s="1026"/>
      <c r="L82" s="827"/>
      <c r="M82" s="828"/>
      <c r="N82" s="1028"/>
      <c r="O82" s="832"/>
      <c r="P82" s="833"/>
      <c r="Q82" s="1028"/>
      <c r="R82" s="832"/>
      <c r="S82" s="833"/>
      <c r="T82" s="121"/>
      <c r="U82" s="110"/>
      <c r="V82" s="111"/>
      <c r="W82" s="1213">
        <f t="shared" si="37"/>
        <v>0</v>
      </c>
      <c r="X82" s="1213">
        <f t="shared" si="38"/>
        <v>0</v>
      </c>
      <c r="Y82" s="1213">
        <f t="shared" si="39"/>
        <v>0</v>
      </c>
      <c r="Z82" s="1213">
        <f t="shared" si="40"/>
        <v>0</v>
      </c>
      <c r="AA82" s="1430">
        <f t="shared" si="41"/>
        <v>0</v>
      </c>
      <c r="AB82" s="1733"/>
      <c r="AC82" s="1734"/>
      <c r="AD82" s="1735"/>
      <c r="AE82" s="1679"/>
      <c r="AF82" s="1387"/>
      <c r="AG82" s="1388"/>
      <c r="AH82" s="1407"/>
      <c r="AI82" s="1408"/>
      <c r="AJ82" s="1409"/>
      <c r="AK82" s="885"/>
      <c r="AL82" s="840"/>
      <c r="AM82" s="841"/>
      <c r="AN82" s="159"/>
      <c r="AO82" s="160"/>
      <c r="AP82" s="160"/>
      <c r="AQ82" s="188">
        <f>Махачкала!AJ15</f>
        <v>0</v>
      </c>
      <c r="AR82" s="189">
        <f>Махачкала!AK15</f>
        <v>30</v>
      </c>
      <c r="AS82" s="190">
        <f>Махачкала!AL15</f>
        <v>1</v>
      </c>
      <c r="AT82" s="1274">
        <f t="shared" si="44"/>
        <v>0</v>
      </c>
      <c r="AU82" s="1274">
        <f t="shared" si="45"/>
        <v>30</v>
      </c>
      <c r="AV82" s="1274">
        <f t="shared" si="46"/>
        <v>1</v>
      </c>
      <c r="AW82" s="6"/>
      <c r="AX82" s="6"/>
      <c r="AY82" s="6"/>
      <c r="AZ82" s="72"/>
      <c r="BA82" s="72"/>
      <c r="BB82" s="72"/>
      <c r="BC82" s="72"/>
      <c r="BD82" s="72"/>
    </row>
    <row r="83" spans="1:56" s="73" customFormat="1" ht="27" customHeight="1" thickBot="1">
      <c r="A83" s="234"/>
      <c r="B83" s="334" t="s">
        <v>1</v>
      </c>
      <c r="C83" s="1318" t="s">
        <v>36</v>
      </c>
      <c r="D83" s="591"/>
      <c r="E83" s="115"/>
      <c r="F83" s="115"/>
      <c r="G83" s="115"/>
      <c r="H83" s="679"/>
      <c r="I83" s="667"/>
      <c r="J83" s="667"/>
      <c r="K83" s="667"/>
      <c r="L83" s="1263"/>
      <c r="M83" s="1264"/>
      <c r="N83" s="667"/>
      <c r="O83" s="1263"/>
      <c r="P83" s="1264"/>
      <c r="Q83" s="667"/>
      <c r="R83" s="1263"/>
      <c r="S83" s="1264"/>
      <c r="T83" s="1125"/>
      <c r="U83" s="1126"/>
      <c r="V83" s="892"/>
      <c r="W83" s="1213">
        <f t="shared" si="37"/>
        <v>0</v>
      </c>
      <c r="X83" s="1213">
        <f t="shared" si="38"/>
        <v>0</v>
      </c>
      <c r="Y83" s="1213">
        <f t="shared" si="39"/>
        <v>0</v>
      </c>
      <c r="Z83" s="1213">
        <f t="shared" si="40"/>
        <v>0</v>
      </c>
      <c r="AA83" s="1430">
        <f t="shared" si="41"/>
        <v>0</v>
      </c>
      <c r="AB83" s="1733"/>
      <c r="AC83" s="1734"/>
      <c r="AD83" s="1735"/>
      <c r="AE83" s="1679"/>
      <c r="AF83" s="1387"/>
      <c r="AG83" s="1388"/>
      <c r="AH83" s="1382"/>
      <c r="AI83" s="777"/>
      <c r="AJ83" s="1270"/>
      <c r="AK83" s="138"/>
      <c r="AL83" s="130"/>
      <c r="AM83" s="467"/>
      <c r="AN83" s="121"/>
      <c r="AO83" s="111"/>
      <c r="AP83" s="111"/>
      <c r="AQ83" s="211">
        <f>Миллерово!AP16</f>
        <v>0</v>
      </c>
      <c r="AR83" s="212">
        <f>Миллерово!AQ16</f>
        <v>16</v>
      </c>
      <c r="AS83" s="213">
        <f>Миллерово!AR16</f>
        <v>0</v>
      </c>
      <c r="AT83" s="1274">
        <f t="shared" si="44"/>
        <v>0</v>
      </c>
      <c r="AU83" s="1274">
        <f t="shared" si="45"/>
        <v>16</v>
      </c>
      <c r="AV83" s="1274">
        <f t="shared" si="46"/>
        <v>0</v>
      </c>
      <c r="AW83" s="6"/>
      <c r="AX83" s="6"/>
      <c r="AY83" s="6"/>
      <c r="AZ83" s="72"/>
      <c r="BA83" s="72"/>
      <c r="BB83" s="72"/>
      <c r="BC83" s="72"/>
      <c r="BD83" s="72"/>
    </row>
    <row r="84" spans="1:56" s="195" customFormat="1" ht="18" customHeight="1" thickBot="1">
      <c r="A84" s="235"/>
      <c r="B84" s="335" t="s">
        <v>10</v>
      </c>
      <c r="C84" s="377"/>
      <c r="D84" s="591"/>
      <c r="E84" s="115"/>
      <c r="F84" s="115"/>
      <c r="G84" s="115"/>
      <c r="H84" s="679"/>
      <c r="I84" s="159">
        <f aca="true" t="shared" si="47" ref="I84:V84">SUM(I79:I83)</f>
        <v>0</v>
      </c>
      <c r="J84" s="159"/>
      <c r="K84" s="159"/>
      <c r="L84" s="159">
        <f t="shared" si="47"/>
        <v>0</v>
      </c>
      <c r="M84" s="159">
        <f t="shared" si="47"/>
        <v>0</v>
      </c>
      <c r="N84" s="159">
        <f t="shared" si="47"/>
        <v>0</v>
      </c>
      <c r="O84" s="159">
        <f t="shared" si="47"/>
        <v>0</v>
      </c>
      <c r="P84" s="161">
        <f t="shared" si="47"/>
        <v>0</v>
      </c>
      <c r="Q84" s="144">
        <f t="shared" si="47"/>
        <v>0</v>
      </c>
      <c r="R84" s="159">
        <f t="shared" si="47"/>
        <v>0</v>
      </c>
      <c r="S84" s="161">
        <f t="shared" si="47"/>
        <v>0</v>
      </c>
      <c r="T84" s="159">
        <f t="shared" si="47"/>
        <v>0</v>
      </c>
      <c r="U84" s="144">
        <f t="shared" si="47"/>
        <v>0</v>
      </c>
      <c r="V84" s="1015">
        <f t="shared" si="47"/>
        <v>0</v>
      </c>
      <c r="W84" s="1213">
        <f t="shared" si="37"/>
        <v>0</v>
      </c>
      <c r="X84" s="1213">
        <f t="shared" si="38"/>
        <v>0</v>
      </c>
      <c r="Y84" s="1213">
        <f t="shared" si="39"/>
        <v>0</v>
      </c>
      <c r="Z84" s="1213">
        <f t="shared" si="40"/>
        <v>0</v>
      </c>
      <c r="AA84" s="1430">
        <f t="shared" si="41"/>
        <v>0</v>
      </c>
      <c r="AB84" s="1733"/>
      <c r="AC84" s="1734"/>
      <c r="AD84" s="1735"/>
      <c r="AE84" s="361"/>
      <c r="AF84" s="361"/>
      <c r="AG84" s="839"/>
      <c r="AH84" s="361"/>
      <c r="AI84" s="361"/>
      <c r="AJ84" s="839"/>
      <c r="AK84" s="361"/>
      <c r="AL84" s="361"/>
      <c r="AM84" s="839"/>
      <c r="AN84" s="361"/>
      <c r="AO84" s="361"/>
      <c r="AP84" s="1267"/>
      <c r="AQ84" s="951" t="e">
        <f>SUM(AQ79:AQ83)</f>
        <v>#REF!</v>
      </c>
      <c r="AR84" s="373" t="e">
        <f>SUM(AR79:AR83)</f>
        <v>#REF!</v>
      </c>
      <c r="AS84" s="1284" t="e">
        <f>SUM(AS79:AS83)</f>
        <v>#REF!</v>
      </c>
      <c r="AT84" s="1274" t="e">
        <f t="shared" si="44"/>
        <v>#REF!</v>
      </c>
      <c r="AU84" s="1274" t="e">
        <f t="shared" si="45"/>
        <v>#REF!</v>
      </c>
      <c r="AV84" s="1274" t="e">
        <f t="shared" si="46"/>
        <v>#REF!</v>
      </c>
      <c r="AW84" s="6"/>
      <c r="AX84" s="6"/>
      <c r="AY84" s="6"/>
      <c r="AZ84" s="72"/>
      <c r="BA84" s="72"/>
      <c r="BB84" s="72"/>
      <c r="BC84" s="72"/>
      <c r="BD84" s="72"/>
    </row>
    <row r="85" spans="1:56" s="65" customFormat="1" ht="24.75" customHeight="1" thickBot="1">
      <c r="A85" s="236"/>
      <c r="B85" s="337" t="s">
        <v>93</v>
      </c>
      <c r="C85" s="1319" t="s">
        <v>48</v>
      </c>
      <c r="D85" s="591"/>
      <c r="E85" s="115"/>
      <c r="F85" s="115"/>
      <c r="G85" s="115"/>
      <c r="H85" s="679"/>
      <c r="I85" s="1026"/>
      <c r="J85" s="1026"/>
      <c r="K85" s="1026"/>
      <c r="L85" s="827"/>
      <c r="M85" s="828"/>
      <c r="N85" s="667"/>
      <c r="O85" s="1263"/>
      <c r="P85" s="1264"/>
      <c r="Q85" s="667"/>
      <c r="R85" s="1263"/>
      <c r="S85" s="1264"/>
      <c r="T85" s="1125"/>
      <c r="U85" s="1126">
        <f>Георгиевск!P15</f>
        <v>1</v>
      </c>
      <c r="V85" s="892"/>
      <c r="W85" s="1213">
        <f t="shared" si="37"/>
        <v>0</v>
      </c>
      <c r="X85" s="1213">
        <f t="shared" si="38"/>
        <v>0</v>
      </c>
      <c r="Y85" s="1213">
        <f t="shared" si="39"/>
        <v>0</v>
      </c>
      <c r="Z85" s="1213">
        <f t="shared" si="40"/>
        <v>1</v>
      </c>
      <c r="AA85" s="1430">
        <f t="shared" si="41"/>
        <v>0</v>
      </c>
      <c r="AB85" s="1733"/>
      <c r="AC85" s="1734"/>
      <c r="AD85" s="1735"/>
      <c r="AE85" s="1680"/>
      <c r="AF85" s="1392"/>
      <c r="AG85" s="1393"/>
      <c r="AH85" s="109"/>
      <c r="AI85" s="108"/>
      <c r="AJ85" s="468"/>
      <c r="AK85" s="109"/>
      <c r="AL85" s="108"/>
      <c r="AM85" s="468"/>
      <c r="AN85" s="13"/>
      <c r="AO85" s="10"/>
      <c r="AP85" s="10"/>
      <c r="AQ85" s="62">
        <f>Георгиевск!AJ15</f>
        <v>1</v>
      </c>
      <c r="AR85" s="63">
        <f>Георгиевск!AK15</f>
        <v>14</v>
      </c>
      <c r="AS85" s="64">
        <f>Георгиевск!AL15</f>
        <v>0</v>
      </c>
      <c r="AT85" s="210">
        <f t="shared" si="44"/>
        <v>1</v>
      </c>
      <c r="AU85" s="210">
        <f t="shared" si="45"/>
        <v>14</v>
      </c>
      <c r="AV85" s="210">
        <f t="shared" si="46"/>
        <v>0</v>
      </c>
      <c r="AW85" s="6"/>
      <c r="AX85" s="6"/>
      <c r="AY85" s="6"/>
      <c r="AZ85" s="1690"/>
      <c r="BA85" s="1690"/>
      <c r="BB85" s="1690"/>
      <c r="BC85" s="1690"/>
      <c r="BD85" s="1690"/>
    </row>
    <row r="86" spans="1:56" s="65" customFormat="1" ht="26.25" customHeight="1" thickBot="1">
      <c r="A86" s="236"/>
      <c r="B86" s="336" t="s">
        <v>46</v>
      </c>
      <c r="C86" s="1317" t="s">
        <v>34</v>
      </c>
      <c r="D86" s="591"/>
      <c r="E86" s="115"/>
      <c r="F86" s="115"/>
      <c r="G86" s="115"/>
      <c r="H86" s="679"/>
      <c r="I86" s="1026"/>
      <c r="J86" s="1026"/>
      <c r="K86" s="1026"/>
      <c r="L86" s="827"/>
      <c r="M86" s="828"/>
      <c r="N86" s="591"/>
      <c r="O86" s="115"/>
      <c r="P86" s="679"/>
      <c r="Q86" s="681"/>
      <c r="R86" s="115"/>
      <c r="S86" s="679"/>
      <c r="T86" s="159"/>
      <c r="U86" s="145"/>
      <c r="V86" s="160"/>
      <c r="W86" s="1213">
        <f t="shared" si="37"/>
        <v>0</v>
      </c>
      <c r="X86" s="1213">
        <f t="shared" si="38"/>
        <v>0</v>
      </c>
      <c r="Y86" s="1213">
        <f t="shared" si="39"/>
        <v>0</v>
      </c>
      <c r="Z86" s="1213">
        <f t="shared" si="40"/>
        <v>0</v>
      </c>
      <c r="AA86" s="1430">
        <f t="shared" si="41"/>
        <v>0</v>
      </c>
      <c r="AB86" s="1733"/>
      <c r="AC86" s="1734"/>
      <c r="AD86" s="1735"/>
      <c r="AE86" s="1680"/>
      <c r="AF86" s="1392"/>
      <c r="AG86" s="1393"/>
      <c r="AH86" s="969"/>
      <c r="AI86" s="840"/>
      <c r="AJ86" s="841"/>
      <c r="AK86" s="885"/>
      <c r="AL86" s="145"/>
      <c r="AM86" s="841"/>
      <c r="AN86" s="159"/>
      <c r="AO86" s="160"/>
      <c r="AP86" s="160"/>
      <c r="AQ86" s="1405">
        <f>Ейск!AJ16</f>
        <v>4</v>
      </c>
      <c r="AR86" s="1425">
        <f>Ейск!AK16</f>
        <v>57</v>
      </c>
      <c r="AS86" s="1406">
        <f>Ейск!AL16</f>
        <v>1</v>
      </c>
      <c r="AT86" s="210">
        <f t="shared" si="44"/>
        <v>4</v>
      </c>
      <c r="AU86" s="210">
        <f aca="true" t="shared" si="48" ref="AU86:AU94">SUM(AR86)</f>
        <v>57</v>
      </c>
      <c r="AV86" s="210">
        <f aca="true" t="shared" si="49" ref="AV86:AV94">SUM(AS86)</f>
        <v>1</v>
      </c>
      <c r="AW86" s="6"/>
      <c r="AX86" s="6"/>
      <c r="AY86" s="6"/>
      <c r="AZ86" s="1690"/>
      <c r="BA86" s="1690"/>
      <c r="BB86" s="1690"/>
      <c r="BC86" s="1690"/>
      <c r="BD86" s="1690"/>
    </row>
    <row r="87" spans="1:56" s="65" customFormat="1" ht="24" customHeight="1" thickBot="1">
      <c r="A87" s="236"/>
      <c r="B87" s="336" t="s">
        <v>47</v>
      </c>
      <c r="C87" s="1317" t="s">
        <v>36</v>
      </c>
      <c r="D87" s="591"/>
      <c r="E87" s="115"/>
      <c r="F87" s="115"/>
      <c r="G87" s="115"/>
      <c r="H87" s="679"/>
      <c r="I87" s="667"/>
      <c r="J87" s="667"/>
      <c r="K87" s="667"/>
      <c r="L87" s="1263"/>
      <c r="M87" s="1264"/>
      <c r="N87" s="667"/>
      <c r="O87" s="1263"/>
      <c r="P87" s="1264"/>
      <c r="Q87" s="667"/>
      <c r="R87" s="1263"/>
      <c r="S87" s="1264"/>
      <c r="T87" s="1125"/>
      <c r="U87" s="1126"/>
      <c r="V87" s="892"/>
      <c r="W87" s="1213">
        <f t="shared" si="37"/>
        <v>0</v>
      </c>
      <c r="X87" s="1213">
        <f t="shared" si="38"/>
        <v>0</v>
      </c>
      <c r="Y87" s="1213">
        <f t="shared" si="39"/>
        <v>0</v>
      </c>
      <c r="Z87" s="1213">
        <f t="shared" si="40"/>
        <v>0</v>
      </c>
      <c r="AA87" s="1430">
        <f t="shared" si="41"/>
        <v>0</v>
      </c>
      <c r="AB87" s="1733"/>
      <c r="AC87" s="1734"/>
      <c r="AD87" s="1735"/>
      <c r="AE87" s="1680"/>
      <c r="AF87" s="1392"/>
      <c r="AG87" s="1393"/>
      <c r="AH87" s="138"/>
      <c r="AI87" s="130"/>
      <c r="AJ87" s="467"/>
      <c r="AK87" s="138"/>
      <c r="AL87" s="130"/>
      <c r="AM87" s="467"/>
      <c r="AN87" s="121"/>
      <c r="AO87" s="111"/>
      <c r="AP87" s="111"/>
      <c r="AQ87" s="207">
        <f>Миллерово!AP17</f>
        <v>3</v>
      </c>
      <c r="AR87" s="208">
        <f>Миллерово!AQ17</f>
        <v>31</v>
      </c>
      <c r="AS87" s="209">
        <f>Миллерово!AR17</f>
        <v>0</v>
      </c>
      <c r="AT87" s="210">
        <f t="shared" si="44"/>
        <v>3</v>
      </c>
      <c r="AU87" s="210">
        <f t="shared" si="48"/>
        <v>31</v>
      </c>
      <c r="AV87" s="210">
        <f t="shared" si="49"/>
        <v>0</v>
      </c>
      <c r="AW87" s="6"/>
      <c r="AX87" s="6"/>
      <c r="AY87" s="6"/>
      <c r="AZ87" s="1690"/>
      <c r="BA87" s="1690"/>
      <c r="BB87" s="1690"/>
      <c r="BC87" s="1690"/>
      <c r="BD87" s="1690"/>
    </row>
    <row r="88" spans="1:56" s="224" customFormat="1" ht="18" customHeight="1" thickBot="1">
      <c r="A88" s="237"/>
      <c r="B88" s="338" t="s">
        <v>10</v>
      </c>
      <c r="C88" s="1618"/>
      <c r="D88" s="591"/>
      <c r="E88" s="115"/>
      <c r="F88" s="115"/>
      <c r="G88" s="115"/>
      <c r="H88" s="679"/>
      <c r="I88" s="364">
        <f aca="true" t="shared" si="50" ref="I88:V88">SUM(I85:I87)</f>
        <v>0</v>
      </c>
      <c r="J88" s="365"/>
      <c r="K88" s="365"/>
      <c r="L88" s="365">
        <f t="shared" si="50"/>
        <v>0</v>
      </c>
      <c r="M88" s="444">
        <f t="shared" si="50"/>
        <v>0</v>
      </c>
      <c r="N88" s="364">
        <f t="shared" si="50"/>
        <v>0</v>
      </c>
      <c r="O88" s="365">
        <f t="shared" si="50"/>
        <v>0</v>
      </c>
      <c r="P88" s="444">
        <f t="shared" si="50"/>
        <v>0</v>
      </c>
      <c r="Q88" s="364">
        <f t="shared" si="50"/>
        <v>0</v>
      </c>
      <c r="R88" s="365">
        <f t="shared" si="50"/>
        <v>0</v>
      </c>
      <c r="S88" s="444">
        <f t="shared" si="50"/>
        <v>0</v>
      </c>
      <c r="T88" s="364">
        <f t="shared" si="50"/>
        <v>0</v>
      </c>
      <c r="U88" s="364">
        <f t="shared" si="50"/>
        <v>1</v>
      </c>
      <c r="V88" s="1645">
        <f t="shared" si="50"/>
        <v>0</v>
      </c>
      <c r="W88" s="1213">
        <f t="shared" si="37"/>
        <v>0</v>
      </c>
      <c r="X88" s="1213">
        <f t="shared" si="38"/>
        <v>0</v>
      </c>
      <c r="Y88" s="1213">
        <f t="shared" si="39"/>
        <v>0</v>
      </c>
      <c r="Z88" s="1213">
        <f t="shared" si="40"/>
        <v>1</v>
      </c>
      <c r="AA88" s="1430">
        <f t="shared" si="41"/>
        <v>0</v>
      </c>
      <c r="AB88" s="1733"/>
      <c r="AC88" s="1734"/>
      <c r="AD88" s="1735"/>
      <c r="AE88" s="365"/>
      <c r="AF88" s="365"/>
      <c r="AG88" s="444"/>
      <c r="AH88" s="365"/>
      <c r="AI88" s="365"/>
      <c r="AJ88" s="444"/>
      <c r="AK88" s="365"/>
      <c r="AL88" s="365"/>
      <c r="AM88" s="444"/>
      <c r="AN88" s="364"/>
      <c r="AO88" s="365"/>
      <c r="AP88" s="444"/>
      <c r="AQ88" s="366">
        <f>SUM(AQ85:AQ87)</f>
        <v>8</v>
      </c>
      <c r="AR88" s="366">
        <f>SUM(AR85:AR87)</f>
        <v>102</v>
      </c>
      <c r="AS88" s="1285">
        <f>SUM(AS85:AS87)</f>
        <v>1</v>
      </c>
      <c r="AT88" s="210">
        <f t="shared" si="44"/>
        <v>8</v>
      </c>
      <c r="AU88" s="210">
        <f t="shared" si="48"/>
        <v>102</v>
      </c>
      <c r="AV88" s="210">
        <f t="shared" si="49"/>
        <v>1</v>
      </c>
      <c r="AW88" s="6"/>
      <c r="AX88" s="6"/>
      <c r="AY88" s="6"/>
      <c r="AZ88" s="1690"/>
      <c r="BA88" s="1690"/>
      <c r="BB88" s="1690"/>
      <c r="BC88" s="1690"/>
      <c r="BD88" s="1690"/>
    </row>
    <row r="89" spans="1:56" s="74" customFormat="1" ht="30" customHeight="1" thickBot="1">
      <c r="A89" s="240"/>
      <c r="B89" s="339" t="s">
        <v>22</v>
      </c>
      <c r="C89" s="784" t="s">
        <v>33</v>
      </c>
      <c r="D89" s="591"/>
      <c r="E89" s="115"/>
      <c r="F89" s="115"/>
      <c r="G89" s="115"/>
      <c r="H89" s="679"/>
      <c r="I89" s="1026"/>
      <c r="J89" s="1026"/>
      <c r="K89" s="1026"/>
      <c r="L89" s="827"/>
      <c r="M89" s="828"/>
      <c r="N89" s="1026"/>
      <c r="O89" s="827"/>
      <c r="P89" s="828"/>
      <c r="Q89" s="1026"/>
      <c r="R89" s="827"/>
      <c r="S89" s="828"/>
      <c r="T89" s="922"/>
      <c r="U89" s="112"/>
      <c r="V89" s="923"/>
      <c r="W89" s="1213">
        <f t="shared" si="37"/>
        <v>0</v>
      </c>
      <c r="X89" s="1213">
        <f t="shared" si="38"/>
        <v>0</v>
      </c>
      <c r="Y89" s="1213">
        <f t="shared" si="39"/>
        <v>0</v>
      </c>
      <c r="Z89" s="1213">
        <f t="shared" si="40"/>
        <v>0</v>
      </c>
      <c r="AA89" s="1430">
        <f t="shared" si="41"/>
        <v>0</v>
      </c>
      <c r="AB89" s="1733"/>
      <c r="AC89" s="1734"/>
      <c r="AD89" s="1735"/>
      <c r="AE89" s="1679"/>
      <c r="AF89" s="1387"/>
      <c r="AG89" s="1388"/>
      <c r="AH89" s="1381"/>
      <c r="AI89" s="933"/>
      <c r="AJ89" s="1269"/>
      <c r="AK89" s="884"/>
      <c r="AL89" s="670"/>
      <c r="AM89" s="671"/>
      <c r="AN89" s="922"/>
      <c r="AO89" s="923"/>
      <c r="AP89" s="923"/>
      <c r="AQ89" s="1275">
        <f>Георгиевск!AJ14</f>
        <v>0</v>
      </c>
      <c r="AR89" s="1277">
        <f>Георгиевск!AK14</f>
        <v>16</v>
      </c>
      <c r="AS89" s="1276">
        <f>Георгиевск!AL14</f>
        <v>0</v>
      </c>
      <c r="AT89" s="1398">
        <f t="shared" si="44"/>
        <v>0</v>
      </c>
      <c r="AU89" s="1398">
        <f t="shared" si="48"/>
        <v>16</v>
      </c>
      <c r="AV89" s="1398">
        <f t="shared" si="49"/>
        <v>0</v>
      </c>
      <c r="AW89" s="6"/>
      <c r="AX89" s="6"/>
      <c r="AY89" s="6"/>
      <c r="AZ89" s="1686"/>
      <c r="BA89" s="1686"/>
      <c r="BB89" s="1686"/>
      <c r="BC89" s="1686"/>
      <c r="BD89" s="1686"/>
    </row>
    <row r="90" spans="1:56" s="198" customFormat="1" ht="18" customHeight="1" thickBot="1">
      <c r="A90" s="241"/>
      <c r="B90" s="340" t="s">
        <v>10</v>
      </c>
      <c r="C90" s="378"/>
      <c r="D90" s="591"/>
      <c r="E90" s="115"/>
      <c r="F90" s="115"/>
      <c r="G90" s="115"/>
      <c r="H90" s="679"/>
      <c r="I90" s="159">
        <f aca="true" t="shared" si="51" ref="I90:V90">SUM(I89:I89)</f>
        <v>0</v>
      </c>
      <c r="J90" s="159"/>
      <c r="K90" s="159"/>
      <c r="L90" s="159">
        <f t="shared" si="51"/>
        <v>0</v>
      </c>
      <c r="M90" s="161">
        <f t="shared" si="51"/>
        <v>0</v>
      </c>
      <c r="N90" s="159">
        <f t="shared" si="51"/>
        <v>0</v>
      </c>
      <c r="O90" s="159">
        <f t="shared" si="51"/>
        <v>0</v>
      </c>
      <c r="P90" s="161">
        <f t="shared" si="51"/>
        <v>0</v>
      </c>
      <c r="Q90" s="159">
        <f t="shared" si="51"/>
        <v>0</v>
      </c>
      <c r="R90" s="159">
        <f t="shared" si="51"/>
        <v>0</v>
      </c>
      <c r="S90" s="161">
        <f t="shared" si="51"/>
        <v>0</v>
      </c>
      <c r="T90" s="159">
        <f t="shared" si="51"/>
        <v>0</v>
      </c>
      <c r="U90" s="144">
        <f t="shared" si="51"/>
        <v>0</v>
      </c>
      <c r="V90" s="144">
        <f t="shared" si="51"/>
        <v>0</v>
      </c>
      <c r="W90" s="1213">
        <f t="shared" si="37"/>
        <v>0</v>
      </c>
      <c r="X90" s="1213">
        <f t="shared" si="38"/>
        <v>0</v>
      </c>
      <c r="Y90" s="1213">
        <f t="shared" si="39"/>
        <v>0</v>
      </c>
      <c r="Z90" s="1213">
        <f t="shared" si="40"/>
        <v>0</v>
      </c>
      <c r="AA90" s="1430">
        <f t="shared" si="41"/>
        <v>0</v>
      </c>
      <c r="AB90" s="1733"/>
      <c r="AC90" s="1734"/>
      <c r="AD90" s="1735"/>
      <c r="AE90" s="159"/>
      <c r="AF90" s="159"/>
      <c r="AG90" s="161"/>
      <c r="AH90" s="159"/>
      <c r="AI90" s="159"/>
      <c r="AJ90" s="161"/>
      <c r="AK90" s="159"/>
      <c r="AL90" s="159"/>
      <c r="AM90" s="161"/>
      <c r="AN90" s="159"/>
      <c r="AO90" s="159"/>
      <c r="AP90" s="789"/>
      <c r="AQ90" s="196">
        <f>SUM(AQ89:AQ89)</f>
        <v>0</v>
      </c>
      <c r="AR90" s="197">
        <f>SUM(AR89:AR89)</f>
        <v>16</v>
      </c>
      <c r="AS90" s="1286">
        <f>SUM(AS89:AS89)</f>
        <v>0</v>
      </c>
      <c r="AT90" s="1398">
        <f t="shared" si="44"/>
        <v>0</v>
      </c>
      <c r="AU90" s="1398">
        <f t="shared" si="48"/>
        <v>16</v>
      </c>
      <c r="AV90" s="1398">
        <f t="shared" si="49"/>
        <v>0</v>
      </c>
      <c r="AW90" s="6"/>
      <c r="AX90" s="6"/>
      <c r="AY90" s="6"/>
      <c r="AZ90" s="1686"/>
      <c r="BA90" s="1686"/>
      <c r="BB90" s="1686"/>
      <c r="BC90" s="1686"/>
      <c r="BD90" s="1686"/>
    </row>
    <row r="91" spans="1:56" s="76" customFormat="1" ht="36.75" customHeight="1" thickBot="1">
      <c r="A91" s="242">
        <v>9</v>
      </c>
      <c r="B91" s="341" t="s">
        <v>49</v>
      </c>
      <c r="C91" s="1321" t="s">
        <v>31</v>
      </c>
      <c r="D91" s="591"/>
      <c r="E91" s="115"/>
      <c r="F91" s="115"/>
      <c r="G91" s="115"/>
      <c r="H91" s="679"/>
      <c r="I91" s="1026"/>
      <c r="J91" s="1026"/>
      <c r="K91" s="1026"/>
      <c r="L91" s="827"/>
      <c r="M91" s="828"/>
      <c r="N91" s="1026"/>
      <c r="O91" s="827"/>
      <c r="P91" s="828"/>
      <c r="Q91" s="1028"/>
      <c r="R91" s="832"/>
      <c r="S91" s="833"/>
      <c r="T91" s="121"/>
      <c r="U91" s="129">
        <f>Волгодонск!P15</f>
        <v>0</v>
      </c>
      <c r="V91" s="111"/>
      <c r="W91" s="1213">
        <f t="shared" si="37"/>
        <v>0</v>
      </c>
      <c r="X91" s="1213">
        <f t="shared" si="38"/>
        <v>0</v>
      </c>
      <c r="Y91" s="1213">
        <f t="shared" si="39"/>
        <v>0</v>
      </c>
      <c r="Z91" s="1213">
        <f t="shared" si="40"/>
        <v>0</v>
      </c>
      <c r="AA91" s="1430">
        <f t="shared" si="41"/>
        <v>0</v>
      </c>
      <c r="AB91" s="1733"/>
      <c r="AC91" s="1734"/>
      <c r="AD91" s="1735"/>
      <c r="AE91" s="1679"/>
      <c r="AF91" s="1387"/>
      <c r="AG91" s="1388"/>
      <c r="AH91" s="1381"/>
      <c r="AI91" s="933"/>
      <c r="AJ91" s="1269"/>
      <c r="AK91" s="884"/>
      <c r="AL91" s="670"/>
      <c r="AM91" s="671"/>
      <c r="AN91" s="922"/>
      <c r="AO91" s="923"/>
      <c r="AP91" s="470"/>
      <c r="AQ91" s="186">
        <f>Волгодонск!AJ15</f>
        <v>1</v>
      </c>
      <c r="AR91" s="122">
        <f>Волгодонск!AK15</f>
        <v>12</v>
      </c>
      <c r="AS91" s="120">
        <f>Волгодонск!AL15</f>
        <v>0</v>
      </c>
      <c r="AT91" s="1190">
        <f t="shared" si="44"/>
        <v>1</v>
      </c>
      <c r="AU91" s="1190">
        <f t="shared" si="48"/>
        <v>12</v>
      </c>
      <c r="AV91" s="1190">
        <f t="shared" si="49"/>
        <v>0</v>
      </c>
      <c r="AW91" s="6"/>
      <c r="AX91" s="6"/>
      <c r="AY91" s="6"/>
      <c r="AZ91" s="1687"/>
      <c r="BA91" s="1687"/>
      <c r="BB91" s="1687"/>
      <c r="BC91" s="1687"/>
      <c r="BD91" s="1687"/>
    </row>
    <row r="92" spans="1:56" s="182" customFormat="1" ht="18" customHeight="1" thickBot="1">
      <c r="A92" s="243"/>
      <c r="B92" s="342" t="s">
        <v>10</v>
      </c>
      <c r="C92" s="787"/>
      <c r="D92" s="591"/>
      <c r="E92" s="115"/>
      <c r="F92" s="115"/>
      <c r="G92" s="115"/>
      <c r="H92" s="679"/>
      <c r="I92" s="159">
        <f aca="true" t="shared" si="52" ref="I92:V92">SUM(I91:I91)</f>
        <v>0</v>
      </c>
      <c r="J92" s="159"/>
      <c r="K92" s="159"/>
      <c r="L92" s="159">
        <f t="shared" si="52"/>
        <v>0</v>
      </c>
      <c r="M92" s="161">
        <f t="shared" si="52"/>
        <v>0</v>
      </c>
      <c r="N92" s="159">
        <f t="shared" si="52"/>
        <v>0</v>
      </c>
      <c r="O92" s="159">
        <f t="shared" si="52"/>
        <v>0</v>
      </c>
      <c r="P92" s="161">
        <f t="shared" si="52"/>
        <v>0</v>
      </c>
      <c r="Q92" s="159">
        <f t="shared" si="52"/>
        <v>0</v>
      </c>
      <c r="R92" s="159">
        <f t="shared" si="52"/>
        <v>0</v>
      </c>
      <c r="S92" s="161">
        <f t="shared" si="52"/>
        <v>0</v>
      </c>
      <c r="T92" s="159">
        <f t="shared" si="52"/>
        <v>0</v>
      </c>
      <c r="U92" s="144">
        <f t="shared" si="52"/>
        <v>0</v>
      </c>
      <c r="V92" s="144">
        <f t="shared" si="52"/>
        <v>0</v>
      </c>
      <c r="W92" s="1213">
        <f t="shared" si="37"/>
        <v>0</v>
      </c>
      <c r="X92" s="1213">
        <f t="shared" si="38"/>
        <v>0</v>
      </c>
      <c r="Y92" s="1213">
        <f t="shared" si="39"/>
        <v>0</v>
      </c>
      <c r="Z92" s="1213">
        <f t="shared" si="40"/>
        <v>0</v>
      </c>
      <c r="AA92" s="1430">
        <f t="shared" si="41"/>
        <v>0</v>
      </c>
      <c r="AB92" s="1733"/>
      <c r="AC92" s="1734"/>
      <c r="AD92" s="1735"/>
      <c r="AE92" s="159"/>
      <c r="AF92" s="159"/>
      <c r="AG92" s="161"/>
      <c r="AH92" s="159"/>
      <c r="AI92" s="159"/>
      <c r="AJ92" s="161"/>
      <c r="AK92" s="159"/>
      <c r="AL92" s="159"/>
      <c r="AM92" s="159"/>
      <c r="AN92" s="159"/>
      <c r="AO92" s="159"/>
      <c r="AP92" s="161"/>
      <c r="AQ92" s="181">
        <f>SUM(AQ91:AQ91)</f>
        <v>1</v>
      </c>
      <c r="AR92" s="181">
        <f>SUM(AR91:AR91)</f>
        <v>12</v>
      </c>
      <c r="AS92" s="1287">
        <f>SUM(AS91:AS91)</f>
        <v>0</v>
      </c>
      <c r="AT92" s="1190">
        <f t="shared" si="44"/>
        <v>1</v>
      </c>
      <c r="AU92" s="1190">
        <f t="shared" si="48"/>
        <v>12</v>
      </c>
      <c r="AV92" s="1190">
        <f t="shared" si="49"/>
        <v>0</v>
      </c>
      <c r="AW92" s="6"/>
      <c r="AX92" s="6"/>
      <c r="AY92" s="6"/>
      <c r="AZ92" s="1687"/>
      <c r="BA92" s="1687"/>
      <c r="BB92" s="1687"/>
      <c r="BC92" s="1687"/>
      <c r="BD92" s="1687"/>
    </row>
    <row r="93" spans="1:56" s="79" customFormat="1" ht="29.25" customHeight="1" thickBot="1">
      <c r="A93" s="2040">
        <v>11</v>
      </c>
      <c r="B93" s="343" t="s">
        <v>24</v>
      </c>
      <c r="C93" s="1320" t="s">
        <v>38</v>
      </c>
      <c r="D93" s="591"/>
      <c r="E93" s="115"/>
      <c r="F93" s="115"/>
      <c r="G93" s="115"/>
      <c r="H93" s="679"/>
      <c r="I93" s="1026"/>
      <c r="J93" s="1026"/>
      <c r="K93" s="1026"/>
      <c r="L93" s="827"/>
      <c r="M93" s="828"/>
      <c r="N93" s="1026"/>
      <c r="O93" s="827"/>
      <c r="P93" s="828"/>
      <c r="Q93" s="1028"/>
      <c r="R93" s="832"/>
      <c r="S93" s="833"/>
      <c r="T93" s="362"/>
      <c r="U93" s="356"/>
      <c r="V93" s="308"/>
      <c r="W93" s="1213">
        <f t="shared" si="37"/>
        <v>0</v>
      </c>
      <c r="X93" s="1213">
        <f t="shared" si="38"/>
        <v>0</v>
      </c>
      <c r="Y93" s="1213">
        <f t="shared" si="39"/>
        <v>0</v>
      </c>
      <c r="Z93" s="1213">
        <f t="shared" si="40"/>
        <v>0</v>
      </c>
      <c r="AA93" s="1430">
        <f t="shared" si="41"/>
        <v>0</v>
      </c>
      <c r="AB93" s="1733"/>
      <c r="AC93" s="1734"/>
      <c r="AD93" s="1735"/>
      <c r="AE93" s="1679"/>
      <c r="AF93" s="1387"/>
      <c r="AG93" s="1388"/>
      <c r="AH93" s="1382"/>
      <c r="AI93" s="777"/>
      <c r="AJ93" s="1270"/>
      <c r="AK93" s="138"/>
      <c r="AL93" s="130"/>
      <c r="AM93" s="467"/>
      <c r="AN93" s="362"/>
      <c r="AO93" s="308"/>
      <c r="AP93" s="308"/>
      <c r="AQ93" s="184">
        <f>Черкесск!AJ16</f>
        <v>3</v>
      </c>
      <c r="AR93" s="183">
        <f>Черкесск!AK16</f>
        <v>13</v>
      </c>
      <c r="AS93" s="185">
        <f>Черкесск!AL16</f>
        <v>0</v>
      </c>
      <c r="AT93" s="881">
        <f t="shared" si="44"/>
        <v>3</v>
      </c>
      <c r="AU93" s="881">
        <f t="shared" si="48"/>
        <v>13</v>
      </c>
      <c r="AV93" s="881">
        <f t="shared" si="49"/>
        <v>0</v>
      </c>
      <c r="AW93" s="6"/>
      <c r="AX93" s="6"/>
      <c r="AY93" s="6"/>
      <c r="AZ93" s="78"/>
      <c r="BA93" s="78"/>
      <c r="BB93" s="78"/>
      <c r="BC93" s="78"/>
      <c r="BD93" s="78"/>
    </row>
    <row r="94" spans="1:56" s="180" customFormat="1" ht="18" customHeight="1" thickBot="1">
      <c r="A94" s="2041"/>
      <c r="B94" s="344" t="s">
        <v>10</v>
      </c>
      <c r="C94" s="1617"/>
      <c r="D94" s="591"/>
      <c r="E94" s="115"/>
      <c r="F94" s="115"/>
      <c r="G94" s="115"/>
      <c r="H94" s="679"/>
      <c r="I94" s="159">
        <f aca="true" t="shared" si="53" ref="I94:V94">SUM(I93:I93)</f>
        <v>0</v>
      </c>
      <c r="J94" s="159"/>
      <c r="K94" s="159"/>
      <c r="L94" s="159">
        <f t="shared" si="53"/>
        <v>0</v>
      </c>
      <c r="M94" s="161">
        <f t="shared" si="53"/>
        <v>0</v>
      </c>
      <c r="N94" s="1125">
        <f t="shared" si="53"/>
        <v>0</v>
      </c>
      <c r="O94" s="1125">
        <f t="shared" si="53"/>
        <v>0</v>
      </c>
      <c r="P94" s="1210">
        <f t="shared" si="53"/>
        <v>0</v>
      </c>
      <c r="Q94" s="159">
        <f t="shared" si="53"/>
        <v>0</v>
      </c>
      <c r="R94" s="159">
        <f t="shared" si="53"/>
        <v>0</v>
      </c>
      <c r="S94" s="161">
        <f t="shared" si="53"/>
        <v>0</v>
      </c>
      <c r="T94" s="159">
        <f t="shared" si="53"/>
        <v>0</v>
      </c>
      <c r="U94" s="159">
        <f t="shared" si="53"/>
        <v>0</v>
      </c>
      <c r="V94" s="161">
        <f t="shared" si="53"/>
        <v>0</v>
      </c>
      <c r="W94" s="1213">
        <f t="shared" si="37"/>
        <v>0</v>
      </c>
      <c r="X94" s="1213">
        <f t="shared" si="38"/>
        <v>0</v>
      </c>
      <c r="Y94" s="1213">
        <f t="shared" si="39"/>
        <v>0</v>
      </c>
      <c r="Z94" s="1213">
        <f t="shared" si="40"/>
        <v>0</v>
      </c>
      <c r="AA94" s="1430">
        <f t="shared" si="41"/>
        <v>0</v>
      </c>
      <c r="AB94" s="1733"/>
      <c r="AC94" s="1734"/>
      <c r="AD94" s="1735"/>
      <c r="AE94" s="159"/>
      <c r="AF94" s="159"/>
      <c r="AG94" s="161"/>
      <c r="AH94" s="159"/>
      <c r="AI94" s="159"/>
      <c r="AJ94" s="161"/>
      <c r="AK94" s="1125"/>
      <c r="AL94" s="1125"/>
      <c r="AM94" s="1210"/>
      <c r="AN94" s="159"/>
      <c r="AO94" s="159"/>
      <c r="AP94" s="161"/>
      <c r="AQ94" s="310">
        <f>SUM(AQ93:AQ93)</f>
        <v>3</v>
      </c>
      <c r="AR94" s="178">
        <f>SUM(AR93:AR93)</f>
        <v>13</v>
      </c>
      <c r="AS94" s="311">
        <f>SUM(AS93:AS93)</f>
        <v>0</v>
      </c>
      <c r="AT94" s="881">
        <f t="shared" si="44"/>
        <v>3</v>
      </c>
      <c r="AU94" s="881">
        <f t="shared" si="48"/>
        <v>13</v>
      </c>
      <c r="AV94" s="881">
        <f t="shared" si="49"/>
        <v>0</v>
      </c>
      <c r="AW94" s="6"/>
      <c r="AX94" s="6"/>
      <c r="AY94" s="6"/>
      <c r="AZ94" s="78"/>
      <c r="BA94" s="78"/>
      <c r="BB94" s="78"/>
      <c r="BC94" s="78"/>
      <c r="BD94" s="78"/>
    </row>
    <row r="95" spans="1:62" s="75" customFormat="1" ht="24.75" customHeight="1" thickBot="1">
      <c r="A95" s="359">
        <v>12</v>
      </c>
      <c r="B95" s="2022" t="s">
        <v>17</v>
      </c>
      <c r="C95" s="783" t="s">
        <v>32</v>
      </c>
      <c r="D95" s="591"/>
      <c r="E95" s="115"/>
      <c r="F95" s="115"/>
      <c r="G95" s="115"/>
      <c r="H95" s="679"/>
      <c r="I95" s="1026"/>
      <c r="J95" s="1026"/>
      <c r="K95" s="1026"/>
      <c r="L95" s="827"/>
      <c r="M95" s="828"/>
      <c r="N95" s="1375" t="e">
        <f>Гуково!#REF!</f>
        <v>#REF!</v>
      </c>
      <c r="O95" s="1197">
        <f>Гуково!I13</f>
        <v>0</v>
      </c>
      <c r="P95" s="1198">
        <f>Гуково!K13</f>
        <v>0</v>
      </c>
      <c r="Q95" s="1196">
        <f>Гуково!L13</f>
        <v>0</v>
      </c>
      <c r="R95" s="1197">
        <f>Гуково!M13</f>
        <v>0</v>
      </c>
      <c r="S95" s="1198">
        <f>Гуково!N13</f>
        <v>0</v>
      </c>
      <c r="T95" s="172" t="e">
        <f>Гуково!#REF!</f>
        <v>#REF!</v>
      </c>
      <c r="U95" s="173">
        <f>Гуково!P14</f>
        <v>0</v>
      </c>
      <c r="V95" s="174">
        <f>Гуково!Q13</f>
        <v>0</v>
      </c>
      <c r="W95" s="1213" t="e">
        <f t="shared" si="37"/>
        <v>#REF!</v>
      </c>
      <c r="X95" s="1213">
        <f t="shared" si="38"/>
        <v>0</v>
      </c>
      <c r="Y95" s="1213">
        <f t="shared" si="39"/>
        <v>0</v>
      </c>
      <c r="Z95" s="1213">
        <f t="shared" si="40"/>
        <v>0</v>
      </c>
      <c r="AA95" s="1430">
        <f t="shared" si="41"/>
        <v>0</v>
      </c>
      <c r="AB95" s="1386"/>
      <c r="AC95" s="1387"/>
      <c r="AD95" s="1388"/>
      <c r="AE95" s="1026"/>
      <c r="AF95" s="827"/>
      <c r="AG95" s="828"/>
      <c r="AH95" s="886"/>
      <c r="AI95" s="1296">
        <f>Гуково!AF13</f>
        <v>0</v>
      </c>
      <c r="AJ95" s="1521"/>
      <c r="AK95" s="1523">
        <f>Гуково!AH13</f>
        <v>0</v>
      </c>
      <c r="AL95" s="842">
        <f>Гуково!AI13</f>
        <v>0</v>
      </c>
      <c r="AM95" s="843">
        <f>Гуково!AJ13</f>
        <v>0</v>
      </c>
      <c r="AN95" s="1135">
        <f>Гуково!AK13</f>
        <v>0</v>
      </c>
      <c r="AO95" s="1136">
        <f>Гуково!AL13</f>
        <v>0</v>
      </c>
      <c r="AP95" s="1137">
        <f>Гуково!AM13</f>
        <v>0</v>
      </c>
      <c r="AQ95" s="175" t="e">
        <f>Гуково!#REF!</f>
        <v>#REF!</v>
      </c>
      <c r="AR95" s="173" t="e">
        <f>Гуково!#REF!</f>
        <v>#REF!</v>
      </c>
      <c r="AS95" s="176" t="e">
        <f>Гуково!#REF!</f>
        <v>#REF!</v>
      </c>
      <c r="AT95" s="177" t="e">
        <f aca="true" t="shared" si="54" ref="AT95:AV97">SUM(AH95,AK95,AN95,AQ95)</f>
        <v>#REF!</v>
      </c>
      <c r="AU95" s="177" t="e">
        <f t="shared" si="54"/>
        <v>#REF!</v>
      </c>
      <c r="AV95" s="177" t="e">
        <f t="shared" si="54"/>
        <v>#REF!</v>
      </c>
      <c r="AW95" s="6"/>
      <c r="AX95" s="6"/>
      <c r="AY95" s="6"/>
      <c r="AZ95" s="6"/>
      <c r="BA95" s="6"/>
      <c r="BB95" s="6"/>
      <c r="BC95" s="6"/>
      <c r="BD95" s="6"/>
      <c r="BE95" s="2"/>
      <c r="BF95" s="2"/>
      <c r="BG95" s="2"/>
      <c r="BH95" s="2"/>
      <c r="BI95" s="2"/>
      <c r="BJ95" s="2"/>
    </row>
    <row r="96" spans="1:62" s="75" customFormat="1" ht="24.75" customHeight="1" thickBot="1">
      <c r="A96" s="360"/>
      <c r="B96" s="2023"/>
      <c r="C96" s="786" t="s">
        <v>37</v>
      </c>
      <c r="D96" s="591"/>
      <c r="E96" s="115"/>
      <c r="F96" s="115"/>
      <c r="G96" s="115"/>
      <c r="H96" s="679"/>
      <c r="I96" s="1029"/>
      <c r="J96" s="1029"/>
      <c r="K96" s="1029"/>
      <c r="L96" s="830"/>
      <c r="M96" s="831"/>
      <c r="N96" s="1376"/>
      <c r="O96" s="1211"/>
      <c r="P96" s="1212"/>
      <c r="Q96" s="1199">
        <f>Махачкала!L16</f>
        <v>0</v>
      </c>
      <c r="R96" s="1200">
        <f>Махачкала!M16</f>
        <v>0</v>
      </c>
      <c r="S96" s="1201">
        <f>Махачкала!N16</f>
        <v>0</v>
      </c>
      <c r="T96" s="87">
        <f>Махачкала!O16</f>
        <v>0</v>
      </c>
      <c r="U96" s="88">
        <f>Махачкала!P16</f>
        <v>11</v>
      </c>
      <c r="V96" s="89">
        <f>Махачкала!Q16</f>
        <v>0</v>
      </c>
      <c r="W96" s="1213">
        <f t="shared" si="37"/>
        <v>0</v>
      </c>
      <c r="X96" s="1213">
        <f t="shared" si="38"/>
        <v>0</v>
      </c>
      <c r="Y96" s="1213">
        <f t="shared" si="39"/>
        <v>0</v>
      </c>
      <c r="Z96" s="1213">
        <f t="shared" si="40"/>
        <v>11</v>
      </c>
      <c r="AA96" s="1430">
        <f t="shared" si="41"/>
        <v>0</v>
      </c>
      <c r="AB96" s="1389"/>
      <c r="AC96" s="1390"/>
      <c r="AD96" s="1391"/>
      <c r="AE96" s="1029"/>
      <c r="AF96" s="830"/>
      <c r="AG96" s="831"/>
      <c r="AH96" s="887"/>
      <c r="AI96" s="1202">
        <f>Махачкала!AB16</f>
        <v>2</v>
      </c>
      <c r="AJ96" s="1522"/>
      <c r="AK96" s="844">
        <f>Махачкала!AD16</f>
        <v>0</v>
      </c>
      <c r="AL96" s="1202">
        <f>Махачкала!AE16</f>
        <v>4</v>
      </c>
      <c r="AM96" s="1271">
        <f>Махачкала!AF16</f>
        <v>0</v>
      </c>
      <c r="AN96" s="1138">
        <f>Махачкала!AG16</f>
        <v>1</v>
      </c>
      <c r="AO96" s="1139">
        <f>Махачкала!AH16</f>
        <v>12</v>
      </c>
      <c r="AP96" s="1140">
        <f>Махачкала!AI16</f>
        <v>0</v>
      </c>
      <c r="AQ96" s="90">
        <f>Махачкала!AJ16</f>
        <v>1</v>
      </c>
      <c r="AR96" s="88">
        <f>Махачкала!AK16</f>
        <v>13</v>
      </c>
      <c r="AS96" s="91">
        <f>Махачкала!AL16</f>
        <v>1</v>
      </c>
      <c r="AT96" s="177">
        <f t="shared" si="54"/>
        <v>2</v>
      </c>
      <c r="AU96" s="177">
        <f t="shared" si="54"/>
        <v>31</v>
      </c>
      <c r="AV96" s="177">
        <f t="shared" si="54"/>
        <v>1</v>
      </c>
      <c r="AW96" s="6"/>
      <c r="AX96" s="6"/>
      <c r="AY96" s="6"/>
      <c r="AZ96" s="6"/>
      <c r="BA96" s="6"/>
      <c r="BB96" s="6"/>
      <c r="BC96" s="6"/>
      <c r="BD96" s="6"/>
      <c r="BE96" s="2"/>
      <c r="BF96" s="2"/>
      <c r="BG96" s="2"/>
      <c r="BH96" s="2"/>
      <c r="BI96" s="2"/>
      <c r="BJ96" s="2"/>
    </row>
    <row r="97" spans="1:62" s="201" customFormat="1" ht="18" customHeight="1" thickBot="1">
      <c r="A97" s="239"/>
      <c r="B97" s="345" t="s">
        <v>10</v>
      </c>
      <c r="C97" s="874"/>
      <c r="D97" s="591"/>
      <c r="E97" s="115"/>
      <c r="F97" s="115"/>
      <c r="G97" s="115"/>
      <c r="H97" s="679"/>
      <c r="I97" s="159">
        <f>SUM(I95:I96)</f>
        <v>0</v>
      </c>
      <c r="J97" s="159"/>
      <c r="K97" s="159"/>
      <c r="L97" s="159">
        <f>SUM(L95:L96)</f>
        <v>0</v>
      </c>
      <c r="M97" s="161">
        <f>SUM(M95:M96)</f>
        <v>0</v>
      </c>
      <c r="N97" s="200" t="e">
        <f aca="true" t="shared" si="55" ref="N97:U97">SUM(N95:N96)</f>
        <v>#REF!</v>
      </c>
      <c r="O97" s="200">
        <f t="shared" si="55"/>
        <v>0</v>
      </c>
      <c r="P97" s="357">
        <f t="shared" si="55"/>
        <v>0</v>
      </c>
      <c r="Q97" s="200">
        <f t="shared" si="55"/>
        <v>0</v>
      </c>
      <c r="R97" s="200">
        <f t="shared" si="55"/>
        <v>0</v>
      </c>
      <c r="S97" s="200">
        <f t="shared" si="55"/>
        <v>0</v>
      </c>
      <c r="T97" s="200" t="e">
        <f t="shared" si="55"/>
        <v>#REF!</v>
      </c>
      <c r="U97" s="200">
        <f t="shared" si="55"/>
        <v>11</v>
      </c>
      <c r="V97" s="357">
        <f>SUM(V95:V96)</f>
        <v>0</v>
      </c>
      <c r="W97" s="1213" t="e">
        <f t="shared" si="37"/>
        <v>#REF!</v>
      </c>
      <c r="X97" s="1213">
        <f t="shared" si="38"/>
        <v>0</v>
      </c>
      <c r="Y97" s="1213">
        <f t="shared" si="39"/>
        <v>0</v>
      </c>
      <c r="Z97" s="1213">
        <f t="shared" si="40"/>
        <v>11</v>
      </c>
      <c r="AA97" s="1430">
        <f t="shared" si="41"/>
        <v>0</v>
      </c>
      <c r="AB97" s="1733"/>
      <c r="AC97" s="1734"/>
      <c r="AD97" s="1735"/>
      <c r="AE97" s="885"/>
      <c r="AF97" s="885"/>
      <c r="AG97" s="1394"/>
      <c r="AH97" s="1133">
        <f aca="true" t="shared" si="56" ref="AH97:AN97">SUM(AH95:AH96)</f>
        <v>0</v>
      </c>
      <c r="AI97" s="1297">
        <f t="shared" si="56"/>
        <v>2</v>
      </c>
      <c r="AJ97" s="1272">
        <f t="shared" si="56"/>
        <v>0</v>
      </c>
      <c r="AK97" s="1133">
        <f t="shared" si="56"/>
        <v>0</v>
      </c>
      <c r="AL97" s="1134">
        <f t="shared" si="56"/>
        <v>4</v>
      </c>
      <c r="AM97" s="1134">
        <f t="shared" si="56"/>
        <v>0</v>
      </c>
      <c r="AN97" s="200">
        <f t="shared" si="56"/>
        <v>1</v>
      </c>
      <c r="AO97" s="200">
        <f>SUM(AO95:AO96)</f>
        <v>12</v>
      </c>
      <c r="AP97" s="358">
        <f>SUM(AP95:AP96)</f>
        <v>0</v>
      </c>
      <c r="AQ97" s="199" t="e">
        <f>SUM(AQ95:AQ96)</f>
        <v>#REF!</v>
      </c>
      <c r="AR97" s="200" t="e">
        <f>SUM(AR95:AR96)</f>
        <v>#REF!</v>
      </c>
      <c r="AS97" s="357" t="e">
        <f>SUM(AS95:AS96)</f>
        <v>#REF!</v>
      </c>
      <c r="AT97" s="177" t="e">
        <f t="shared" si="54"/>
        <v>#REF!</v>
      </c>
      <c r="AU97" s="177" t="e">
        <f t="shared" si="54"/>
        <v>#REF!</v>
      </c>
      <c r="AV97" s="177" t="e">
        <f t="shared" si="54"/>
        <v>#REF!</v>
      </c>
      <c r="AW97" s="6"/>
      <c r="AX97" s="6"/>
      <c r="AY97" s="6"/>
      <c r="AZ97" s="6"/>
      <c r="BA97" s="6"/>
      <c r="BB97" s="6"/>
      <c r="BC97" s="6"/>
      <c r="BD97" s="6"/>
      <c r="BE97" s="142"/>
      <c r="BF97" s="142"/>
      <c r="BG97" s="142"/>
      <c r="BH97" s="142"/>
      <c r="BI97" s="142"/>
      <c r="BJ97" s="142"/>
    </row>
    <row r="98" spans="1:62" s="86" customFormat="1" ht="43.5" customHeight="1" thickBot="1">
      <c r="A98" s="246"/>
      <c r="B98" s="346" t="s">
        <v>14</v>
      </c>
      <c r="C98" s="1322" t="s">
        <v>35</v>
      </c>
      <c r="D98" s="591"/>
      <c r="E98" s="115"/>
      <c r="F98" s="115"/>
      <c r="G98" s="115"/>
      <c r="H98" s="679"/>
      <c r="I98" s="1026"/>
      <c r="J98" s="1026"/>
      <c r="K98" s="1026"/>
      <c r="L98" s="827"/>
      <c r="M98" s="828"/>
      <c r="N98" s="1026"/>
      <c r="O98" s="827"/>
      <c r="P98" s="828"/>
      <c r="Q98" s="826"/>
      <c r="R98" s="827"/>
      <c r="S98" s="828"/>
      <c r="T98" s="1125"/>
      <c r="U98" s="1126"/>
      <c r="V98" s="892"/>
      <c r="W98" s="1213">
        <f t="shared" si="37"/>
        <v>0</v>
      </c>
      <c r="X98" s="1213">
        <f t="shared" si="38"/>
        <v>0</v>
      </c>
      <c r="Y98" s="1213">
        <f t="shared" si="39"/>
        <v>0</v>
      </c>
      <c r="Z98" s="1213">
        <f t="shared" si="40"/>
        <v>0</v>
      </c>
      <c r="AA98" s="1430">
        <f t="shared" si="41"/>
        <v>0</v>
      </c>
      <c r="AB98" s="1733"/>
      <c r="AC98" s="1734"/>
      <c r="AD98" s="1735"/>
      <c r="AE98" s="1679"/>
      <c r="AF98" s="1387"/>
      <c r="AG98" s="1388"/>
      <c r="AH98" s="1381"/>
      <c r="AI98" s="933"/>
      <c r="AJ98" s="1269"/>
      <c r="AK98" s="884"/>
      <c r="AL98" s="670"/>
      <c r="AM98" s="671"/>
      <c r="AN98" s="1125"/>
      <c r="AO98" s="892"/>
      <c r="AP98" s="892"/>
      <c r="AQ98" s="1127"/>
      <c r="AR98" s="1129"/>
      <c r="AS98" s="1128"/>
      <c r="AT98" s="1273"/>
      <c r="AU98" s="1273"/>
      <c r="AV98" s="1685"/>
      <c r="AW98" s="6"/>
      <c r="AX98" s="6"/>
      <c r="AY98" s="6"/>
      <c r="AZ98" s="6"/>
      <c r="BA98" s="6"/>
      <c r="BB98" s="6"/>
      <c r="BC98" s="6"/>
      <c r="BD98" s="6"/>
      <c r="BE98" s="2"/>
      <c r="BF98" s="2"/>
      <c r="BG98" s="2"/>
      <c r="BH98" s="2"/>
      <c r="BI98" s="2"/>
      <c r="BJ98" s="2"/>
    </row>
    <row r="99" spans="1:62" s="225" customFormat="1" ht="18" customHeight="1" thickBot="1">
      <c r="A99" s="247"/>
      <c r="B99" s="347" t="s">
        <v>10</v>
      </c>
      <c r="C99" s="785"/>
      <c r="D99" s="591"/>
      <c r="E99" s="115"/>
      <c r="F99" s="115"/>
      <c r="G99" s="115"/>
      <c r="H99" s="679"/>
      <c r="I99" s="159">
        <f aca="true" t="shared" si="57" ref="I99:V99">SUM(I98:I98)</f>
        <v>0</v>
      </c>
      <c r="J99" s="159"/>
      <c r="K99" s="159"/>
      <c r="L99" s="159">
        <f t="shared" si="57"/>
        <v>0</v>
      </c>
      <c r="M99" s="161">
        <f t="shared" si="57"/>
        <v>0</v>
      </c>
      <c r="N99" s="159">
        <f t="shared" si="57"/>
        <v>0</v>
      </c>
      <c r="O99" s="145">
        <f t="shared" si="57"/>
        <v>0</v>
      </c>
      <c r="P99" s="160">
        <f t="shared" si="57"/>
        <v>0</v>
      </c>
      <c r="Q99" s="144">
        <f t="shared" si="57"/>
        <v>0</v>
      </c>
      <c r="R99" s="145">
        <f t="shared" si="57"/>
        <v>0</v>
      </c>
      <c r="S99" s="146">
        <f t="shared" si="57"/>
        <v>0</v>
      </c>
      <c r="T99" s="1206">
        <f t="shared" si="57"/>
        <v>0</v>
      </c>
      <c r="U99" s="892">
        <f t="shared" si="57"/>
        <v>0</v>
      </c>
      <c r="V99" s="1207">
        <f t="shared" si="57"/>
        <v>0</v>
      </c>
      <c r="W99" s="1213">
        <f t="shared" si="37"/>
        <v>0</v>
      </c>
      <c r="X99" s="1213">
        <f t="shared" si="38"/>
        <v>0</v>
      </c>
      <c r="Y99" s="1213">
        <f t="shared" si="39"/>
        <v>0</v>
      </c>
      <c r="Z99" s="1213">
        <f t="shared" si="40"/>
        <v>0</v>
      </c>
      <c r="AA99" s="1430">
        <f t="shared" si="41"/>
        <v>0</v>
      </c>
      <c r="AB99" s="1733"/>
      <c r="AC99" s="1734"/>
      <c r="AD99" s="1735"/>
      <c r="AE99" s="159"/>
      <c r="AF99" s="159"/>
      <c r="AG99" s="161"/>
      <c r="AH99" s="144"/>
      <c r="AI99" s="159"/>
      <c r="AJ99" s="161"/>
      <c r="AK99" s="144"/>
      <c r="AL99" s="159"/>
      <c r="AM99" s="161"/>
      <c r="AN99" s="159"/>
      <c r="AO99" s="159"/>
      <c r="AP99" s="161"/>
      <c r="AQ99" s="162"/>
      <c r="AR99" s="163"/>
      <c r="AS99" s="164"/>
      <c r="AT99" s="1273"/>
      <c r="AU99" s="1273"/>
      <c r="AV99" s="1685"/>
      <c r="AW99" s="6"/>
      <c r="AX99" s="6"/>
      <c r="AY99" s="6"/>
      <c r="AZ99" s="6"/>
      <c r="BA99" s="6"/>
      <c r="BB99" s="6"/>
      <c r="BC99" s="6"/>
      <c r="BD99" s="6"/>
      <c r="BE99" s="142"/>
      <c r="BF99" s="142"/>
      <c r="BG99" s="142"/>
      <c r="BH99" s="142"/>
      <c r="BI99" s="142"/>
      <c r="BJ99" s="142"/>
    </row>
    <row r="100" spans="1:62" s="660" customFormat="1" ht="20.25" customHeight="1" thickBot="1">
      <c r="A100" s="657"/>
      <c r="B100" s="658" t="s">
        <v>77</v>
      </c>
      <c r="C100" s="659"/>
      <c r="D100" s="1208">
        <f aca="true" t="shared" si="58" ref="D100:V100">SUM(D99,D97,D94,D73,D78,D84,D88,D90,D92)</f>
        <v>0</v>
      </c>
      <c r="E100" s="1619">
        <f t="shared" si="58"/>
        <v>0</v>
      </c>
      <c r="F100" s="1619">
        <f t="shared" si="58"/>
        <v>0</v>
      </c>
      <c r="G100" s="1619">
        <f t="shared" si="58"/>
        <v>0</v>
      </c>
      <c r="H100" s="1739">
        <f t="shared" si="58"/>
        <v>0</v>
      </c>
      <c r="I100" s="1619">
        <f t="shared" si="58"/>
        <v>0</v>
      </c>
      <c r="J100" s="1619">
        <f t="shared" si="58"/>
        <v>0</v>
      </c>
      <c r="K100" s="1619">
        <f t="shared" si="58"/>
        <v>0</v>
      </c>
      <c r="L100" s="1208">
        <f t="shared" si="58"/>
        <v>0</v>
      </c>
      <c r="M100" s="1208">
        <f t="shared" si="58"/>
        <v>0</v>
      </c>
      <c r="N100" s="1208" t="e">
        <f t="shared" si="58"/>
        <v>#REF!</v>
      </c>
      <c r="O100" s="1208">
        <f t="shared" si="58"/>
        <v>0</v>
      </c>
      <c r="P100" s="1208">
        <f t="shared" si="58"/>
        <v>0</v>
      </c>
      <c r="Q100" s="1208">
        <f t="shared" si="58"/>
        <v>0</v>
      </c>
      <c r="R100" s="1208">
        <f t="shared" si="58"/>
        <v>0</v>
      </c>
      <c r="S100" s="1208">
        <f t="shared" si="58"/>
        <v>0</v>
      </c>
      <c r="T100" s="1208" t="e">
        <f t="shared" si="58"/>
        <v>#REF!</v>
      </c>
      <c r="U100" s="1208">
        <f t="shared" si="58"/>
        <v>12</v>
      </c>
      <c r="V100" s="1208">
        <f t="shared" si="58"/>
        <v>0</v>
      </c>
      <c r="W100" s="1637" t="e">
        <f t="shared" si="37"/>
        <v>#REF!</v>
      </c>
      <c r="X100" s="1637">
        <f t="shared" si="38"/>
        <v>0</v>
      </c>
      <c r="Y100" s="1637">
        <f t="shared" si="39"/>
        <v>0</v>
      </c>
      <c r="Z100" s="1637">
        <f t="shared" si="40"/>
        <v>12</v>
      </c>
      <c r="AA100" s="1652">
        <f t="shared" si="41"/>
        <v>0</v>
      </c>
      <c r="AB100" s="1132">
        <f aca="true" t="shared" si="59" ref="AB100:AV100">SUM(AB73,AB78,AB84,AB88,AB90,AB92,AB94,AB97,AB99)</f>
        <v>0</v>
      </c>
      <c r="AC100" s="1132">
        <f t="shared" si="59"/>
        <v>0</v>
      </c>
      <c r="AD100" s="1132">
        <f t="shared" si="59"/>
        <v>0</v>
      </c>
      <c r="AE100" s="1132">
        <f t="shared" si="59"/>
        <v>0</v>
      </c>
      <c r="AF100" s="1132">
        <f t="shared" si="59"/>
        <v>0</v>
      </c>
      <c r="AG100" s="1132">
        <f t="shared" si="59"/>
        <v>0</v>
      </c>
      <c r="AH100" s="1132">
        <f t="shared" si="59"/>
        <v>0</v>
      </c>
      <c r="AI100" s="1132">
        <f t="shared" si="59"/>
        <v>2</v>
      </c>
      <c r="AJ100" s="1132">
        <f t="shared" si="59"/>
        <v>0</v>
      </c>
      <c r="AK100" s="1132">
        <f t="shared" si="59"/>
        <v>0</v>
      </c>
      <c r="AL100" s="1132">
        <f t="shared" si="59"/>
        <v>4</v>
      </c>
      <c r="AM100" s="1132">
        <f t="shared" si="59"/>
        <v>0</v>
      </c>
      <c r="AN100" s="1132">
        <f t="shared" si="59"/>
        <v>1</v>
      </c>
      <c r="AO100" s="1132">
        <f t="shared" si="59"/>
        <v>12</v>
      </c>
      <c r="AP100" s="1132">
        <f t="shared" si="59"/>
        <v>0</v>
      </c>
      <c r="AQ100" s="1132" t="e">
        <f t="shared" si="59"/>
        <v>#REF!</v>
      </c>
      <c r="AR100" s="1132" t="e">
        <f t="shared" si="59"/>
        <v>#REF!</v>
      </c>
      <c r="AS100" s="1132" t="e">
        <f t="shared" si="59"/>
        <v>#REF!</v>
      </c>
      <c r="AT100" s="1132" t="e">
        <f t="shared" si="59"/>
        <v>#REF!</v>
      </c>
      <c r="AU100" s="1132" t="e">
        <f t="shared" si="59"/>
        <v>#REF!</v>
      </c>
      <c r="AV100" s="1132" t="e">
        <f t="shared" si="59"/>
        <v>#REF!</v>
      </c>
      <c r="AW100" s="42"/>
      <c r="AX100" s="42"/>
      <c r="AY100" s="42"/>
      <c r="AZ100" s="42"/>
      <c r="BA100" s="42"/>
      <c r="BB100" s="42"/>
      <c r="BC100" s="42"/>
      <c r="BD100" s="42"/>
      <c r="BE100" s="43"/>
      <c r="BF100" s="43"/>
      <c r="BG100" s="43"/>
      <c r="BH100" s="43"/>
      <c r="BI100" s="43"/>
      <c r="BJ100" s="43"/>
    </row>
    <row r="101" spans="1:56" s="43" customFormat="1" ht="29.25" customHeight="1" thickBot="1">
      <c r="A101" s="248"/>
      <c r="B101" s="649" t="s">
        <v>83</v>
      </c>
      <c r="C101" s="379"/>
      <c r="D101" s="1549">
        <f>SUM(D100,D68)</f>
        <v>0</v>
      </c>
      <c r="E101" s="1549">
        <f>SUM(E100,E68)</f>
        <v>0</v>
      </c>
      <c r="F101" s="1549">
        <f>SUM(F100,F68)</f>
        <v>0</v>
      </c>
      <c r="G101" s="1549">
        <f>SUM(G100,G68)</f>
        <v>0</v>
      </c>
      <c r="H101" s="1549">
        <f>SUM(H100,H68)</f>
        <v>0</v>
      </c>
      <c r="I101" s="1620" t="e">
        <f aca="true" t="shared" si="60" ref="I101:V101">SUM(I68,I100)</f>
        <v>#REF!</v>
      </c>
      <c r="J101" s="1520" t="e">
        <f t="shared" si="60"/>
        <v>#REF!</v>
      </c>
      <c r="K101" s="1520" t="e">
        <f t="shared" si="60"/>
        <v>#REF!</v>
      </c>
      <c r="L101" s="1515">
        <f t="shared" si="60"/>
        <v>49</v>
      </c>
      <c r="M101" s="1516">
        <f t="shared" si="60"/>
        <v>5</v>
      </c>
      <c r="N101" s="1519" t="e">
        <f t="shared" si="60"/>
        <v>#REF!</v>
      </c>
      <c r="O101" s="1299">
        <f t="shared" si="60"/>
        <v>106</v>
      </c>
      <c r="P101" s="1209">
        <f t="shared" si="60"/>
        <v>5</v>
      </c>
      <c r="Q101" s="1518">
        <f t="shared" si="60"/>
        <v>16</v>
      </c>
      <c r="R101" s="739">
        <f t="shared" si="60"/>
        <v>252</v>
      </c>
      <c r="S101" s="794">
        <f t="shared" si="60"/>
        <v>8</v>
      </c>
      <c r="T101" s="1518" t="e">
        <f t="shared" si="60"/>
        <v>#REF!</v>
      </c>
      <c r="U101" s="1298">
        <f t="shared" si="60"/>
        <v>12</v>
      </c>
      <c r="V101" s="794">
        <f t="shared" si="60"/>
        <v>0</v>
      </c>
      <c r="W101" s="1636" t="e">
        <f t="shared" si="37"/>
        <v>#REF!</v>
      </c>
      <c r="X101" s="1636" t="e">
        <f t="shared" si="38"/>
        <v>#REF!</v>
      </c>
      <c r="Y101" s="1636" t="e">
        <f t="shared" si="39"/>
        <v>#REF!</v>
      </c>
      <c r="Z101" s="1636">
        <f t="shared" si="40"/>
        <v>419</v>
      </c>
      <c r="AA101" s="1653">
        <f t="shared" si="41"/>
        <v>18</v>
      </c>
      <c r="AB101" s="1736">
        <f>SUM(AB100,AB68)</f>
        <v>0</v>
      </c>
      <c r="AC101" s="1736">
        <f>SUM(AC100,AC68)</f>
        <v>0</v>
      </c>
      <c r="AD101" s="1736">
        <f>SUM(AD100,AD68)</f>
        <v>0</v>
      </c>
      <c r="AE101" s="1517" t="e">
        <f aca="true" t="shared" si="61" ref="AE101:AS101">SUM(AE68,AE100)</f>
        <v>#REF!</v>
      </c>
      <c r="AF101" s="1203">
        <f t="shared" si="61"/>
        <v>446</v>
      </c>
      <c r="AG101" s="1203">
        <f t="shared" si="61"/>
        <v>33</v>
      </c>
      <c r="AH101" s="1517">
        <f t="shared" si="61"/>
        <v>4</v>
      </c>
      <c r="AI101" s="882">
        <f t="shared" si="61"/>
        <v>706</v>
      </c>
      <c r="AJ101" s="1203">
        <f t="shared" si="61"/>
        <v>24</v>
      </c>
      <c r="AK101" s="1517">
        <f t="shared" si="61"/>
        <v>11</v>
      </c>
      <c r="AL101" s="882">
        <f t="shared" si="61"/>
        <v>968</v>
      </c>
      <c r="AM101" s="882">
        <f t="shared" si="61"/>
        <v>14</v>
      </c>
      <c r="AN101" s="1514">
        <f t="shared" si="61"/>
        <v>4</v>
      </c>
      <c r="AO101" s="882">
        <f t="shared" si="61"/>
        <v>407</v>
      </c>
      <c r="AP101" s="882">
        <f t="shared" si="61"/>
        <v>8</v>
      </c>
      <c r="AQ101" s="1514" t="e">
        <f t="shared" si="61"/>
        <v>#REF!</v>
      </c>
      <c r="AR101" s="882" t="e">
        <f t="shared" si="61"/>
        <v>#REF!</v>
      </c>
      <c r="AS101" s="882" t="e">
        <f t="shared" si="61"/>
        <v>#REF!</v>
      </c>
      <c r="AT101" s="883" t="e">
        <f>SUM(AT100,AT68)</f>
        <v>#REF!</v>
      </c>
      <c r="AU101" s="883" t="e">
        <f>SUM(AU100,AU68)</f>
        <v>#REF!</v>
      </c>
      <c r="AV101" s="883" t="e">
        <f>SUM(AV100,AV68)</f>
        <v>#REF!</v>
      </c>
      <c r="AW101" s="42"/>
      <c r="AX101" s="42"/>
      <c r="AY101" s="42"/>
      <c r="AZ101" s="42"/>
      <c r="BA101" s="42"/>
      <c r="BB101" s="42"/>
      <c r="BC101" s="42"/>
      <c r="BD101" s="42"/>
    </row>
    <row r="102" spans="1:50" s="3" customFormat="1" ht="37.5" customHeight="1">
      <c r="A102" s="249"/>
      <c r="B102" s="39"/>
      <c r="C102" s="380"/>
      <c r="D102" s="380"/>
      <c r="E102" s="380"/>
      <c r="F102" s="380"/>
      <c r="G102" s="380"/>
      <c r="H102" s="380"/>
      <c r="I102" s="380"/>
      <c r="J102" s="380"/>
      <c r="K102" s="380"/>
      <c r="L102" s="380"/>
      <c r="M102" s="380"/>
      <c r="N102" s="380"/>
      <c r="O102" s="380"/>
      <c r="P102" s="380"/>
      <c r="Q102" s="380"/>
      <c r="R102" s="380"/>
      <c r="S102" s="380"/>
      <c r="T102" s="4"/>
      <c r="U102" s="4"/>
      <c r="V102" s="4"/>
      <c r="W102" s="434"/>
      <c r="X102" s="434"/>
      <c r="Y102" s="434"/>
      <c r="Z102" s="434"/>
      <c r="AA102" s="434"/>
      <c r="AB102" s="434"/>
      <c r="AC102" s="434"/>
      <c r="AD102" s="434"/>
      <c r="AE102" s="434"/>
      <c r="AF102" s="434"/>
      <c r="AG102" s="434"/>
      <c r="AH102" s="434"/>
      <c r="AI102" s="434"/>
      <c r="AJ102" s="434"/>
      <c r="AK102" s="434"/>
      <c r="AL102" s="434"/>
      <c r="AM102" s="434"/>
      <c r="AN102" s="4"/>
      <c r="AO102" s="4"/>
      <c r="AP102" s="4"/>
      <c r="AQ102" s="4"/>
      <c r="AR102" s="4"/>
      <c r="AS102" s="4"/>
      <c r="AT102" s="12"/>
      <c r="AU102" s="12"/>
      <c r="AV102" s="33"/>
      <c r="AW102" s="4"/>
      <c r="AX102" s="4"/>
    </row>
    <row r="103" spans="1:50" s="3" customFormat="1" ht="37.5" customHeight="1">
      <c r="A103" s="249"/>
      <c r="B103" s="39"/>
      <c r="C103" s="380"/>
      <c r="D103" s="380"/>
      <c r="E103" s="380"/>
      <c r="F103" s="380"/>
      <c r="G103" s="380"/>
      <c r="H103" s="380"/>
      <c r="I103" s="380"/>
      <c r="J103" s="380"/>
      <c r="K103" s="380"/>
      <c r="L103" s="380"/>
      <c r="M103" s="380"/>
      <c r="N103" s="380"/>
      <c r="O103" s="380"/>
      <c r="P103" s="380"/>
      <c r="Q103" s="380"/>
      <c r="R103" s="380"/>
      <c r="S103" s="380"/>
      <c r="T103" s="4"/>
      <c r="U103" s="4"/>
      <c r="V103" s="4"/>
      <c r="W103" s="434"/>
      <c r="X103" s="434"/>
      <c r="Y103" s="434"/>
      <c r="Z103" s="434"/>
      <c r="AA103" s="434"/>
      <c r="AB103" s="434"/>
      <c r="AC103" s="434"/>
      <c r="AD103" s="434"/>
      <c r="AE103" s="434"/>
      <c r="AF103" s="434"/>
      <c r="AG103" s="434"/>
      <c r="AH103" s="434"/>
      <c r="AI103" s="434"/>
      <c r="AJ103" s="434"/>
      <c r="AK103" s="434"/>
      <c r="AL103" s="434"/>
      <c r="AM103" s="434"/>
      <c r="AN103" s="4"/>
      <c r="AO103" s="4"/>
      <c r="AP103" s="4"/>
      <c r="AQ103" s="4"/>
      <c r="AR103" s="4"/>
      <c r="AS103" s="4"/>
      <c r="AT103" s="12"/>
      <c r="AU103" s="12"/>
      <c r="AV103" s="33"/>
      <c r="AW103" s="4"/>
      <c r="AX103" s="4"/>
    </row>
    <row r="104" spans="1:48" s="3" customFormat="1" ht="37.5" customHeight="1">
      <c r="A104" s="249"/>
      <c r="B104" s="40"/>
      <c r="C104" s="367"/>
      <c r="D104" s="367"/>
      <c r="E104" s="367"/>
      <c r="F104" s="367"/>
      <c r="G104" s="367"/>
      <c r="H104" s="367"/>
      <c r="I104" s="367"/>
      <c r="J104" s="367"/>
      <c r="K104" s="367"/>
      <c r="L104" s="367"/>
      <c r="M104" s="367"/>
      <c r="N104" s="367"/>
      <c r="O104" s="367"/>
      <c r="P104" s="367"/>
      <c r="Q104" s="367"/>
      <c r="R104" s="367"/>
      <c r="S104" s="367"/>
      <c r="T104" s="4"/>
      <c r="U104" s="4"/>
      <c r="V104" s="4"/>
      <c r="W104" s="434"/>
      <c r="X104" s="434"/>
      <c r="Y104" s="434"/>
      <c r="Z104" s="434"/>
      <c r="AA104" s="434"/>
      <c r="AB104" s="434"/>
      <c r="AC104" s="434"/>
      <c r="AD104" s="434"/>
      <c r="AE104" s="434"/>
      <c r="AF104" s="434"/>
      <c r="AG104" s="434"/>
      <c r="AH104" s="434"/>
      <c r="AI104" s="434"/>
      <c r="AJ104" s="434"/>
      <c r="AK104" s="434"/>
      <c r="AL104" s="434"/>
      <c r="AM104" s="434"/>
      <c r="AN104" s="4"/>
      <c r="AO104" s="4"/>
      <c r="AP104" s="4"/>
      <c r="AQ104" s="4"/>
      <c r="AR104" s="4"/>
      <c r="AS104" s="4"/>
      <c r="AT104" s="12"/>
      <c r="AU104" s="12"/>
      <c r="AV104" s="33"/>
    </row>
    <row r="105" spans="46:48" ht="15.75">
      <c r="AT105" s="12"/>
      <c r="AU105" s="12"/>
      <c r="AV105" s="33"/>
    </row>
    <row r="106" spans="46:49" ht="15.75">
      <c r="AT106" s="12"/>
      <c r="AU106" s="12"/>
      <c r="AV106" s="33"/>
      <c r="AW106" s="440"/>
    </row>
    <row r="107" spans="46:49" ht="15.75">
      <c r="AT107" s="12"/>
      <c r="AU107" s="12"/>
      <c r="AV107" s="33"/>
      <c r="AW107" s="440"/>
    </row>
    <row r="108" spans="46:49" ht="15.75">
      <c r="AT108" s="12"/>
      <c r="AU108" s="12"/>
      <c r="AV108" s="33"/>
      <c r="AW108" s="440"/>
    </row>
    <row r="109" spans="46:49" ht="15.75">
      <c r="AT109" s="12"/>
      <c r="AU109" s="12"/>
      <c r="AV109" s="33"/>
      <c r="AW109" s="440"/>
    </row>
    <row r="110" spans="46:49" ht="15.75">
      <c r="AT110" s="12"/>
      <c r="AU110" s="12"/>
      <c r="AV110" s="33"/>
      <c r="AW110" s="440"/>
    </row>
    <row r="111" spans="46:49" ht="15.75">
      <c r="AT111" s="12"/>
      <c r="AU111" s="12"/>
      <c r="AV111" s="33"/>
      <c r="AW111" s="440"/>
    </row>
    <row r="112" spans="46:49" ht="15.75">
      <c r="AT112" s="12"/>
      <c r="AU112" s="12"/>
      <c r="AV112" s="33"/>
      <c r="AW112" s="440"/>
    </row>
    <row r="113" spans="46:49" ht="15.75">
      <c r="AT113" s="12"/>
      <c r="AU113" s="12"/>
      <c r="AV113" s="33"/>
      <c r="AW113" s="440"/>
    </row>
    <row r="114" spans="46:49" ht="15.75">
      <c r="AT114" s="12"/>
      <c r="AU114" s="12"/>
      <c r="AV114" s="33"/>
      <c r="AW114" s="440"/>
    </row>
    <row r="115" spans="46:49" ht="15.75">
      <c r="AT115" s="12"/>
      <c r="AU115" s="12"/>
      <c r="AV115" s="33"/>
      <c r="AW115" s="440"/>
    </row>
    <row r="116" spans="46:49" ht="15.75">
      <c r="AT116" s="12"/>
      <c r="AU116" s="12"/>
      <c r="AV116" s="33"/>
      <c r="AW116" s="440"/>
    </row>
    <row r="117" spans="46:49" ht="15.75">
      <c r="AT117" s="12"/>
      <c r="AU117" s="12"/>
      <c r="AV117" s="33"/>
      <c r="AW117" s="440"/>
    </row>
    <row r="118" spans="46:49" ht="15.75">
      <c r="AT118" s="12"/>
      <c r="AU118" s="12"/>
      <c r="AV118" s="33"/>
      <c r="AW118" s="440"/>
    </row>
    <row r="119" spans="46:49" ht="15.75">
      <c r="AT119" s="12"/>
      <c r="AU119" s="12"/>
      <c r="AV119" s="33"/>
      <c r="AW119" s="440"/>
    </row>
    <row r="120" spans="46:49" ht="15.75">
      <c r="AT120" s="12"/>
      <c r="AU120" s="12"/>
      <c r="AV120" s="33"/>
      <c r="AW120" s="440"/>
    </row>
    <row r="121" spans="46:49" ht="15.75">
      <c r="AT121" s="12"/>
      <c r="AU121" s="12"/>
      <c r="AV121" s="33"/>
      <c r="AW121" s="440"/>
    </row>
    <row r="122" spans="46:49" ht="15.75">
      <c r="AT122" s="12"/>
      <c r="AU122" s="12"/>
      <c r="AV122" s="33"/>
      <c r="AW122" s="440"/>
    </row>
    <row r="123" spans="46:49" ht="15.75">
      <c r="AT123" s="12"/>
      <c r="AU123" s="12"/>
      <c r="AV123" s="33"/>
      <c r="AW123" s="440"/>
    </row>
    <row r="124" spans="46:49" ht="15.75">
      <c r="AT124" s="12"/>
      <c r="AU124" s="12"/>
      <c r="AV124" s="33"/>
      <c r="AW124" s="440"/>
    </row>
    <row r="125" spans="46:49" ht="15.75">
      <c r="AT125" s="12"/>
      <c r="AU125" s="12"/>
      <c r="AV125" s="33"/>
      <c r="AW125" s="440"/>
    </row>
    <row r="126" spans="46:49" ht="15.75">
      <c r="AT126" s="12"/>
      <c r="AU126" s="12"/>
      <c r="AV126" s="33"/>
      <c r="AW126" s="440"/>
    </row>
    <row r="127" spans="46:49" ht="15.75">
      <c r="AT127" s="12"/>
      <c r="AU127" s="12"/>
      <c r="AV127" s="33"/>
      <c r="AW127" s="440"/>
    </row>
    <row r="128" spans="46:49" ht="15.75">
      <c r="AT128" s="12"/>
      <c r="AU128" s="12"/>
      <c r="AV128" s="33"/>
      <c r="AW128" s="440"/>
    </row>
    <row r="129" spans="46:49" ht="15.75">
      <c r="AT129" s="12"/>
      <c r="AU129" s="12"/>
      <c r="AV129" s="33"/>
      <c r="AW129" s="440"/>
    </row>
    <row r="130" spans="46:49" ht="15.75">
      <c r="AT130" s="12"/>
      <c r="AU130" s="12"/>
      <c r="AV130" s="33"/>
      <c r="AW130" s="440"/>
    </row>
    <row r="131" spans="46:49" ht="15.75">
      <c r="AT131" s="12"/>
      <c r="AU131" s="12"/>
      <c r="AV131" s="33"/>
      <c r="AW131" s="440"/>
    </row>
    <row r="132" spans="46:49" ht="15.75">
      <c r="AT132" s="12"/>
      <c r="AU132" s="12"/>
      <c r="AV132" s="33"/>
      <c r="AW132" s="440"/>
    </row>
    <row r="133" spans="46:49" ht="15.75">
      <c r="AT133" s="12"/>
      <c r="AU133" s="12"/>
      <c r="AV133" s="33"/>
      <c r="AW133" s="440"/>
    </row>
    <row r="134" spans="46:49" ht="15.75">
      <c r="AT134" s="12"/>
      <c r="AU134" s="12"/>
      <c r="AV134" s="33"/>
      <c r="AW134" s="440"/>
    </row>
    <row r="135" spans="46:49" ht="15.75">
      <c r="AT135" s="12"/>
      <c r="AU135" s="12"/>
      <c r="AV135" s="33"/>
      <c r="AW135" s="440"/>
    </row>
    <row r="136" spans="46:49" ht="15.75">
      <c r="AT136" s="12"/>
      <c r="AU136" s="12"/>
      <c r="AV136" s="33"/>
      <c r="AW136" s="440"/>
    </row>
    <row r="137" spans="46:49" ht="15.75">
      <c r="AT137" s="12"/>
      <c r="AU137" s="12"/>
      <c r="AV137" s="33"/>
      <c r="AW137" s="440"/>
    </row>
    <row r="138" spans="46:49" ht="15.75">
      <c r="AT138" s="12"/>
      <c r="AU138" s="12"/>
      <c r="AV138" s="33"/>
      <c r="AW138" s="440"/>
    </row>
    <row r="139" spans="46:49" ht="15.75">
      <c r="AT139" s="12"/>
      <c r="AU139" s="12"/>
      <c r="AV139" s="33"/>
      <c r="AW139" s="440"/>
    </row>
    <row r="140" spans="46:49" ht="15.75">
      <c r="AT140" s="12"/>
      <c r="AU140" s="12"/>
      <c r="AV140" s="33"/>
      <c r="AW140" s="440"/>
    </row>
    <row r="141" spans="46:49" ht="15.75">
      <c r="AT141" s="12"/>
      <c r="AU141" s="12"/>
      <c r="AV141" s="33"/>
      <c r="AW141" s="440"/>
    </row>
    <row r="142" spans="46:48" ht="15.75">
      <c r="AT142" s="123"/>
      <c r="AU142" s="23"/>
      <c r="AV142" s="119"/>
    </row>
    <row r="143" spans="46:48" ht="15.75">
      <c r="AT143" s="19"/>
      <c r="AU143" s="11"/>
      <c r="AV143" s="9"/>
    </row>
    <row r="144" spans="46:48" ht="15.75">
      <c r="AT144" s="19"/>
      <c r="AU144" s="11"/>
      <c r="AV144" s="9"/>
    </row>
    <row r="145" spans="46:48" ht="15.75">
      <c r="AT145" s="19"/>
      <c r="AU145" s="11"/>
      <c r="AV145" s="9"/>
    </row>
    <row r="146" spans="46:48" ht="15.75">
      <c r="AT146" s="19"/>
      <c r="AU146" s="11"/>
      <c r="AV146" s="9"/>
    </row>
    <row r="147" spans="46:48" ht="15.75">
      <c r="AT147" s="19"/>
      <c r="AU147" s="11"/>
      <c r="AV147" s="9"/>
    </row>
    <row r="148" spans="46:48" ht="15.75">
      <c r="AT148" s="19"/>
      <c r="AU148" s="11"/>
      <c r="AV148" s="9"/>
    </row>
    <row r="149" spans="46:48" ht="15.75">
      <c r="AT149" s="19"/>
      <c r="AU149" s="11"/>
      <c r="AV149" s="9"/>
    </row>
    <row r="150" spans="46:48" ht="15.75">
      <c r="AT150" s="19"/>
      <c r="AU150" s="11"/>
      <c r="AV150" s="9"/>
    </row>
    <row r="151" spans="46:48" ht="15.75">
      <c r="AT151" s="19"/>
      <c r="AU151" s="11"/>
      <c r="AV151" s="9"/>
    </row>
    <row r="152" spans="46:48" ht="15.75">
      <c r="AT152" s="19"/>
      <c r="AU152" s="11"/>
      <c r="AV152" s="9"/>
    </row>
    <row r="153" spans="46:48" ht="15.75">
      <c r="AT153" s="19"/>
      <c r="AU153" s="11"/>
      <c r="AV153" s="9"/>
    </row>
    <row r="154" spans="46:48" ht="15.75">
      <c r="AT154" s="19"/>
      <c r="AU154" s="11"/>
      <c r="AV154" s="9"/>
    </row>
    <row r="155" spans="46:48" ht="15.75">
      <c r="AT155" s="19"/>
      <c r="AU155" s="11"/>
      <c r="AV155" s="9"/>
    </row>
    <row r="156" spans="46:48" ht="15.75">
      <c r="AT156" s="19"/>
      <c r="AU156" s="11"/>
      <c r="AV156" s="9"/>
    </row>
    <row r="157" spans="46:48" ht="15.75">
      <c r="AT157" s="19"/>
      <c r="AU157" s="11"/>
      <c r="AV157" s="9"/>
    </row>
    <row r="158" spans="46:48" ht="15.75">
      <c r="AT158" s="19"/>
      <c r="AU158" s="11"/>
      <c r="AV158" s="9"/>
    </row>
    <row r="159" spans="46:48" ht="15.75">
      <c r="AT159" s="19"/>
      <c r="AU159" s="11"/>
      <c r="AV159" s="9"/>
    </row>
    <row r="160" spans="46:48" ht="15.75">
      <c r="AT160" s="19"/>
      <c r="AU160" s="11"/>
      <c r="AV160" s="9"/>
    </row>
    <row r="161" spans="46:48" ht="15.75">
      <c r="AT161" s="19"/>
      <c r="AU161" s="11"/>
      <c r="AV161" s="9"/>
    </row>
    <row r="162" spans="46:48" ht="15.75">
      <c r="AT162" s="19"/>
      <c r="AU162" s="11"/>
      <c r="AV162" s="9"/>
    </row>
    <row r="163" spans="46:48" ht="15.75">
      <c r="AT163" s="19"/>
      <c r="AU163" s="11"/>
      <c r="AV163" s="9"/>
    </row>
    <row r="164" spans="46:48" ht="15.75">
      <c r="AT164" s="19"/>
      <c r="AU164" s="11"/>
      <c r="AV164" s="9"/>
    </row>
    <row r="165" spans="46:48" ht="15.75">
      <c r="AT165" s="19"/>
      <c r="AU165" s="11"/>
      <c r="AV165" s="9"/>
    </row>
    <row r="166" spans="46:48" ht="15.75">
      <c r="AT166" s="19"/>
      <c r="AU166" s="11"/>
      <c r="AV166" s="9"/>
    </row>
    <row r="167" spans="46:48" ht="15.75">
      <c r="AT167" s="19"/>
      <c r="AU167" s="11"/>
      <c r="AV167" s="9"/>
    </row>
    <row r="168" spans="46:48" ht="15.75">
      <c r="AT168" s="19"/>
      <c r="AU168" s="11"/>
      <c r="AV168" s="9"/>
    </row>
    <row r="169" spans="46:48" ht="15.75">
      <c r="AT169" s="19"/>
      <c r="AU169" s="11"/>
      <c r="AV169" s="9"/>
    </row>
    <row r="170" spans="46:48" ht="15.75">
      <c r="AT170" s="19"/>
      <c r="AU170" s="11"/>
      <c r="AV170" s="9"/>
    </row>
    <row r="171" spans="46:48" ht="15.75">
      <c r="AT171" s="19"/>
      <c r="AU171" s="11"/>
      <c r="AV171" s="9"/>
    </row>
    <row r="172" spans="46:48" ht="15.75">
      <c r="AT172" s="19"/>
      <c r="AU172" s="11"/>
      <c r="AV172" s="9"/>
    </row>
    <row r="173" spans="46:48" ht="15.75">
      <c r="AT173" s="19"/>
      <c r="AU173" s="11"/>
      <c r="AV173" s="9"/>
    </row>
    <row r="174" spans="46:48" ht="15.75">
      <c r="AT174" s="19"/>
      <c r="AU174" s="11"/>
      <c r="AV174" s="9"/>
    </row>
    <row r="175" spans="46:48" ht="15.75">
      <c r="AT175" s="19"/>
      <c r="AU175" s="11"/>
      <c r="AV175" s="9"/>
    </row>
    <row r="176" spans="46:48" ht="15.75">
      <c r="AT176" s="19"/>
      <c r="AU176" s="11"/>
      <c r="AV176" s="9"/>
    </row>
    <row r="177" spans="46:48" ht="15.75">
      <c r="AT177" s="19"/>
      <c r="AU177" s="11"/>
      <c r="AV177" s="9"/>
    </row>
    <row r="178" spans="46:48" ht="15.75">
      <c r="AT178" s="19"/>
      <c r="AU178" s="11"/>
      <c r="AV178" s="9"/>
    </row>
    <row r="179" spans="46:48" ht="15.75">
      <c r="AT179" s="19"/>
      <c r="AU179" s="11"/>
      <c r="AV179" s="9"/>
    </row>
    <row r="180" spans="46:48" ht="15.75">
      <c r="AT180" s="19"/>
      <c r="AU180" s="11"/>
      <c r="AV180" s="9"/>
    </row>
    <row r="181" spans="46:48" ht="15.75">
      <c r="AT181" s="19"/>
      <c r="AU181" s="11"/>
      <c r="AV181" s="9"/>
    </row>
    <row r="182" spans="46:48" ht="15.75">
      <c r="AT182" s="19"/>
      <c r="AU182" s="11"/>
      <c r="AV182" s="9"/>
    </row>
    <row r="183" spans="46:48" ht="15.75">
      <c r="AT183" s="19"/>
      <c r="AU183" s="11"/>
      <c r="AV183" s="9"/>
    </row>
    <row r="184" spans="46:48" ht="15.75">
      <c r="AT184" s="19"/>
      <c r="AU184" s="11"/>
      <c r="AV184" s="9"/>
    </row>
    <row r="185" spans="46:48" ht="15.75">
      <c r="AT185" s="19"/>
      <c r="AU185" s="11"/>
      <c r="AV185" s="9"/>
    </row>
    <row r="186" spans="46:48" ht="15.75">
      <c r="AT186" s="19"/>
      <c r="AU186" s="11"/>
      <c r="AV186" s="9"/>
    </row>
    <row r="187" spans="46:48" ht="15.75">
      <c r="AT187" s="19"/>
      <c r="AU187" s="11"/>
      <c r="AV187" s="9"/>
    </row>
    <row r="188" spans="46:48" ht="15.75">
      <c r="AT188" s="19"/>
      <c r="AU188" s="11"/>
      <c r="AV188" s="9"/>
    </row>
    <row r="189" spans="46:48" ht="15.75">
      <c r="AT189" s="19"/>
      <c r="AU189" s="11"/>
      <c r="AV189" s="9"/>
    </row>
    <row r="190" spans="46:48" ht="15.75">
      <c r="AT190" s="19"/>
      <c r="AU190" s="11"/>
      <c r="AV190" s="9"/>
    </row>
    <row r="191" spans="46:48" ht="15.75">
      <c r="AT191" s="19"/>
      <c r="AU191" s="11"/>
      <c r="AV191" s="9"/>
    </row>
    <row r="192" spans="46:48" ht="15.75">
      <c r="AT192" s="19"/>
      <c r="AU192" s="11"/>
      <c r="AV192" s="9"/>
    </row>
    <row r="193" spans="46:48" ht="15.75">
      <c r="AT193" s="19"/>
      <c r="AU193" s="11"/>
      <c r="AV193" s="9"/>
    </row>
    <row r="194" spans="46:48" ht="15.75">
      <c r="AT194" s="19"/>
      <c r="AU194" s="11"/>
      <c r="AV194" s="9"/>
    </row>
    <row r="195" spans="46:48" ht="15.75">
      <c r="AT195" s="19"/>
      <c r="AU195" s="11"/>
      <c r="AV195" s="9"/>
    </row>
    <row r="196" spans="46:48" ht="15.75">
      <c r="AT196" s="19"/>
      <c r="AU196" s="11"/>
      <c r="AV196" s="9"/>
    </row>
    <row r="197" spans="46:48" ht="15.75">
      <c r="AT197" s="19"/>
      <c r="AU197" s="11"/>
      <c r="AV197" s="9"/>
    </row>
    <row r="198" spans="46:48" ht="15.75">
      <c r="AT198" s="19"/>
      <c r="AU198" s="11"/>
      <c r="AV198" s="9"/>
    </row>
    <row r="199" spans="46:48" ht="15.75">
      <c r="AT199" s="19"/>
      <c r="AU199" s="11"/>
      <c r="AV199" s="9"/>
    </row>
    <row r="200" spans="46:48" ht="15.75">
      <c r="AT200" s="19"/>
      <c r="AU200" s="11"/>
      <c r="AV200" s="9"/>
    </row>
    <row r="201" spans="46:48" ht="15.75">
      <c r="AT201" s="19"/>
      <c r="AU201" s="11"/>
      <c r="AV201" s="9"/>
    </row>
    <row r="202" spans="46:48" ht="15.75">
      <c r="AT202" s="19"/>
      <c r="AU202" s="11"/>
      <c r="AV202" s="9"/>
    </row>
    <row r="203" spans="46:48" ht="15.75">
      <c r="AT203" s="19"/>
      <c r="AU203" s="11"/>
      <c r="AV203" s="9"/>
    </row>
    <row r="204" spans="46:48" ht="15.75">
      <c r="AT204" s="19"/>
      <c r="AU204" s="11"/>
      <c r="AV204" s="9"/>
    </row>
    <row r="205" spans="46:48" ht="15.75">
      <c r="AT205" s="19"/>
      <c r="AU205" s="11"/>
      <c r="AV205" s="9"/>
    </row>
    <row r="206" spans="46:48" ht="15.75">
      <c r="AT206" s="19"/>
      <c r="AU206" s="11"/>
      <c r="AV206" s="9"/>
    </row>
    <row r="207" spans="46:48" ht="15.75">
      <c r="AT207" s="19"/>
      <c r="AU207" s="11"/>
      <c r="AV207" s="9"/>
    </row>
    <row r="208" spans="46:48" ht="15.75">
      <c r="AT208" s="19"/>
      <c r="AU208" s="11"/>
      <c r="AV208" s="9"/>
    </row>
    <row r="209" spans="46:48" ht="15.75">
      <c r="AT209" s="19"/>
      <c r="AU209" s="11"/>
      <c r="AV209" s="9"/>
    </row>
    <row r="210" spans="46:48" ht="15.75">
      <c r="AT210" s="19"/>
      <c r="AU210" s="11"/>
      <c r="AV210" s="9"/>
    </row>
    <row r="211" spans="46:48" ht="15.75">
      <c r="AT211" s="19"/>
      <c r="AU211" s="11"/>
      <c r="AV211" s="9"/>
    </row>
    <row r="212" spans="46:48" ht="15.75">
      <c r="AT212" s="19"/>
      <c r="AU212" s="11"/>
      <c r="AV212" s="9"/>
    </row>
    <row r="213" spans="46:48" ht="15.75">
      <c r="AT213" s="19"/>
      <c r="AU213" s="11"/>
      <c r="AV213" s="9"/>
    </row>
    <row r="214" spans="46:48" ht="15.75">
      <c r="AT214" s="19"/>
      <c r="AU214" s="11"/>
      <c r="AV214" s="9"/>
    </row>
    <row r="215" spans="46:48" ht="15.75">
      <c r="AT215" s="19"/>
      <c r="AU215" s="11"/>
      <c r="AV215" s="9"/>
    </row>
    <row r="216" spans="46:48" ht="15.75">
      <c r="AT216" s="19"/>
      <c r="AU216" s="11"/>
      <c r="AV216" s="9"/>
    </row>
    <row r="217" spans="46:48" ht="15.75">
      <c r="AT217" s="19"/>
      <c r="AU217" s="11"/>
      <c r="AV217" s="9"/>
    </row>
    <row r="218" spans="46:48" ht="15.75">
      <c r="AT218" s="19"/>
      <c r="AU218" s="11"/>
      <c r="AV218" s="9"/>
    </row>
    <row r="219" spans="46:48" ht="15.75">
      <c r="AT219" s="58"/>
      <c r="AU219" s="59"/>
      <c r="AV219" s="56"/>
    </row>
    <row r="220" spans="46:48" ht="15.75">
      <c r="AT220" s="58"/>
      <c r="AU220" s="59"/>
      <c r="AV220" s="56"/>
    </row>
    <row r="221" spans="46:48" ht="15.75">
      <c r="AT221" s="58"/>
      <c r="AU221" s="59"/>
      <c r="AV221" s="56"/>
    </row>
    <row r="222" spans="46:48" ht="15.75">
      <c r="AT222" s="58"/>
      <c r="AU222" s="59"/>
      <c r="AV222" s="56"/>
    </row>
    <row r="223" spans="46:48" ht="15.75">
      <c r="AT223" s="58"/>
      <c r="AU223" s="59"/>
      <c r="AV223" s="56"/>
    </row>
    <row r="224" spans="46:48" ht="15.75">
      <c r="AT224" s="58"/>
      <c r="AU224" s="59"/>
      <c r="AV224" s="56"/>
    </row>
    <row r="225" spans="46:48" ht="15.75">
      <c r="AT225" s="58"/>
      <c r="AU225" s="59"/>
      <c r="AV225" s="56"/>
    </row>
    <row r="226" spans="46:48" ht="15.75">
      <c r="AT226" s="58"/>
      <c r="AU226" s="59"/>
      <c r="AV226" s="56"/>
    </row>
    <row r="227" spans="46:48" ht="15.75">
      <c r="AT227" s="58"/>
      <c r="AU227" s="59"/>
      <c r="AV227" s="56"/>
    </row>
    <row r="228" spans="46:48" ht="15.75">
      <c r="AT228" s="58"/>
      <c r="AU228" s="59"/>
      <c r="AV228" s="56"/>
    </row>
    <row r="229" spans="46:48" ht="15.75">
      <c r="AT229" s="58"/>
      <c r="AU229" s="59"/>
      <c r="AV229" s="56"/>
    </row>
    <row r="230" spans="46:48" ht="15.75">
      <c r="AT230" s="58"/>
      <c r="AU230" s="59"/>
      <c r="AV230" s="56"/>
    </row>
    <row r="231" spans="46:48" ht="15.75">
      <c r="AT231" s="58"/>
      <c r="AU231" s="59"/>
      <c r="AV231" s="56"/>
    </row>
    <row r="232" spans="46:48" ht="15.75">
      <c r="AT232" s="58"/>
      <c r="AU232" s="59"/>
      <c r="AV232" s="56"/>
    </row>
    <row r="233" spans="46:48" ht="15.75">
      <c r="AT233" s="58"/>
      <c r="AU233" s="59"/>
      <c r="AV233" s="56"/>
    </row>
    <row r="234" spans="46:48" ht="15.75">
      <c r="AT234" s="58"/>
      <c r="AU234" s="59"/>
      <c r="AV234" s="56"/>
    </row>
    <row r="235" spans="46:48" ht="15.75">
      <c r="AT235" s="58"/>
      <c r="AU235" s="59"/>
      <c r="AV235" s="56"/>
    </row>
    <row r="236" spans="46:48" ht="15.75">
      <c r="AT236" s="58"/>
      <c r="AU236" s="59"/>
      <c r="AV236" s="56"/>
    </row>
    <row r="237" spans="46:48" ht="15.75">
      <c r="AT237" s="58"/>
      <c r="AU237" s="59"/>
      <c r="AV237" s="56"/>
    </row>
    <row r="238" spans="46:48" ht="15.75">
      <c r="AT238" s="58"/>
      <c r="AU238" s="59"/>
      <c r="AV238" s="56"/>
    </row>
    <row r="239" spans="46:48" ht="15.75">
      <c r="AT239" s="58"/>
      <c r="AU239" s="59"/>
      <c r="AV239" s="56"/>
    </row>
    <row r="240" spans="46:48" ht="15.75">
      <c r="AT240" s="58"/>
      <c r="AU240" s="59"/>
      <c r="AV240" s="56"/>
    </row>
    <row r="241" spans="46:48" ht="15.75">
      <c r="AT241" s="58"/>
      <c r="AU241" s="59"/>
      <c r="AV241" s="56"/>
    </row>
    <row r="242" spans="46:48" ht="15.75">
      <c r="AT242" s="58"/>
      <c r="AU242" s="59"/>
      <c r="AV242" s="56"/>
    </row>
    <row r="243" spans="46:48" ht="15.75">
      <c r="AT243" s="58"/>
      <c r="AU243" s="59"/>
      <c r="AV243" s="56"/>
    </row>
    <row r="244" spans="46:48" ht="15.75">
      <c r="AT244" s="58"/>
      <c r="AU244" s="59"/>
      <c r="AV244" s="56"/>
    </row>
    <row r="245" spans="46:48" ht="15.75">
      <c r="AT245" s="58"/>
      <c r="AU245" s="59"/>
      <c r="AV245" s="56"/>
    </row>
    <row r="246" spans="46:48" ht="15.75">
      <c r="AT246" s="58"/>
      <c r="AU246" s="59"/>
      <c r="AV246" s="56"/>
    </row>
    <row r="247" spans="46:48" ht="15.75">
      <c r="AT247" s="58"/>
      <c r="AU247" s="59"/>
      <c r="AV247" s="56"/>
    </row>
    <row r="248" spans="46:48" ht="15.75">
      <c r="AT248" s="58"/>
      <c r="AU248" s="59"/>
      <c r="AV248" s="56"/>
    </row>
    <row r="249" spans="46:48" ht="15.75">
      <c r="AT249" s="58"/>
      <c r="AU249" s="59"/>
      <c r="AV249" s="56"/>
    </row>
    <row r="250" spans="46:48" ht="15.75">
      <c r="AT250" s="58"/>
      <c r="AU250" s="59"/>
      <c r="AV250" s="56"/>
    </row>
    <row r="251" spans="46:48" ht="15.75">
      <c r="AT251" s="58"/>
      <c r="AU251" s="59"/>
      <c r="AV251" s="56"/>
    </row>
    <row r="252" spans="46:48" ht="15.75">
      <c r="AT252" s="58"/>
      <c r="AU252" s="59"/>
      <c r="AV252" s="56"/>
    </row>
    <row r="253" spans="46:48" ht="15.75">
      <c r="AT253" s="58"/>
      <c r="AU253" s="59"/>
      <c r="AV253" s="56"/>
    </row>
    <row r="254" spans="46:48" ht="15.75">
      <c r="AT254" s="58"/>
      <c r="AU254" s="59"/>
      <c r="AV254" s="56"/>
    </row>
    <row r="255" spans="46:48" ht="15.75">
      <c r="AT255" s="58"/>
      <c r="AU255" s="59"/>
      <c r="AV255" s="56"/>
    </row>
    <row r="256" spans="46:48" ht="15.75">
      <c r="AT256" s="58"/>
      <c r="AU256" s="59"/>
      <c r="AV256" s="56"/>
    </row>
    <row r="257" spans="46:48" ht="15.75">
      <c r="AT257" s="58"/>
      <c r="AU257" s="59"/>
      <c r="AV257" s="56"/>
    </row>
    <row r="258" spans="46:48" ht="15.75">
      <c r="AT258" s="58"/>
      <c r="AU258" s="59"/>
      <c r="AV258" s="56"/>
    </row>
    <row r="259" spans="46:48" ht="15.75">
      <c r="AT259" s="58"/>
      <c r="AU259" s="59"/>
      <c r="AV259" s="56"/>
    </row>
    <row r="260" spans="46:48" ht="15.75">
      <c r="AT260" s="58"/>
      <c r="AU260" s="59"/>
      <c r="AV260" s="56"/>
    </row>
    <row r="261" spans="46:48" ht="15.75">
      <c r="AT261" s="58"/>
      <c r="AU261" s="59"/>
      <c r="AV261" s="56"/>
    </row>
    <row r="262" spans="46:48" ht="15.75">
      <c r="AT262" s="58"/>
      <c r="AU262" s="59"/>
      <c r="AV262" s="56"/>
    </row>
    <row r="263" spans="46:48" ht="15.75">
      <c r="AT263" s="58"/>
      <c r="AU263" s="59"/>
      <c r="AV263" s="56"/>
    </row>
    <row r="264" spans="46:48" ht="15.75">
      <c r="AT264" s="58"/>
      <c r="AU264" s="59"/>
      <c r="AV264" s="56"/>
    </row>
    <row r="265" spans="46:48" ht="15.75">
      <c r="AT265" s="58"/>
      <c r="AU265" s="59"/>
      <c r="AV265" s="56"/>
    </row>
    <row r="266" spans="46:48" ht="15.75">
      <c r="AT266" s="58"/>
      <c r="AU266" s="59"/>
      <c r="AV266" s="56"/>
    </row>
    <row r="267" spans="46:48" ht="15.75">
      <c r="AT267" s="58"/>
      <c r="AU267" s="59"/>
      <c r="AV267" s="56"/>
    </row>
    <row r="268" spans="46:48" ht="15.75">
      <c r="AT268" s="58"/>
      <c r="AU268" s="59"/>
      <c r="AV268" s="56"/>
    </row>
    <row r="269" spans="46:48" ht="15.75">
      <c r="AT269" s="58"/>
      <c r="AU269" s="59"/>
      <c r="AV269" s="56"/>
    </row>
    <row r="270" spans="46:48" ht="15.75">
      <c r="AT270" s="58"/>
      <c r="AU270" s="59"/>
      <c r="AV270" s="56"/>
    </row>
    <row r="271" spans="46:48" ht="15.75">
      <c r="AT271" s="58"/>
      <c r="AU271" s="59"/>
      <c r="AV271" s="56"/>
    </row>
    <row r="272" spans="46:48" ht="15.75">
      <c r="AT272" s="58"/>
      <c r="AU272" s="59"/>
      <c r="AV272" s="56"/>
    </row>
    <row r="273" spans="46:48" ht="15.75">
      <c r="AT273" s="58"/>
      <c r="AU273" s="59"/>
      <c r="AV273" s="56"/>
    </row>
    <row r="274" spans="46:48" ht="15.75">
      <c r="AT274" s="58"/>
      <c r="AU274" s="59"/>
      <c r="AV274" s="56"/>
    </row>
    <row r="275" spans="46:48" ht="15.75">
      <c r="AT275" s="58"/>
      <c r="AU275" s="59"/>
      <c r="AV275" s="56"/>
    </row>
    <row r="276" spans="46:48" ht="15.75">
      <c r="AT276" s="58"/>
      <c r="AU276" s="59"/>
      <c r="AV276" s="56"/>
    </row>
    <row r="277" spans="46:48" ht="15.75">
      <c r="AT277" s="58"/>
      <c r="AU277" s="59"/>
      <c r="AV277" s="56"/>
    </row>
    <row r="278" spans="46:48" ht="15.75">
      <c r="AT278" s="58"/>
      <c r="AU278" s="59"/>
      <c r="AV278" s="56"/>
    </row>
    <row r="279" spans="46:48" ht="15.75">
      <c r="AT279" s="58"/>
      <c r="AU279" s="59"/>
      <c r="AV279" s="56"/>
    </row>
    <row r="280" spans="46:48" ht="15.75">
      <c r="AT280" s="58"/>
      <c r="AU280" s="59"/>
      <c r="AV280" s="56"/>
    </row>
    <row r="281" spans="46:48" ht="15.75">
      <c r="AT281" s="58"/>
      <c r="AU281" s="59"/>
      <c r="AV281" s="56"/>
    </row>
    <row r="282" spans="46:48" ht="15.75">
      <c r="AT282" s="58"/>
      <c r="AU282" s="59"/>
      <c r="AV282" s="56"/>
    </row>
    <row r="283" spans="46:48" ht="15.75">
      <c r="AT283" s="58"/>
      <c r="AU283" s="59"/>
      <c r="AV283" s="56"/>
    </row>
    <row r="284" spans="46:48" ht="15.75">
      <c r="AT284" s="58"/>
      <c r="AU284" s="59"/>
      <c r="AV284" s="56"/>
    </row>
    <row r="285" spans="46:48" ht="15.75">
      <c r="AT285" s="58"/>
      <c r="AU285" s="59"/>
      <c r="AV285" s="56"/>
    </row>
    <row r="286" spans="46:48" ht="15.75">
      <c r="AT286" s="58"/>
      <c r="AU286" s="59"/>
      <c r="AV286" s="56"/>
    </row>
    <row r="287" spans="46:48" ht="15.75">
      <c r="AT287" s="58"/>
      <c r="AU287" s="59"/>
      <c r="AV287" s="56"/>
    </row>
    <row r="288" spans="46:48" ht="15.75">
      <c r="AT288" s="58"/>
      <c r="AU288" s="59"/>
      <c r="AV288" s="56"/>
    </row>
    <row r="289" spans="46:48" ht="15.75">
      <c r="AT289" s="58"/>
      <c r="AU289" s="59"/>
      <c r="AV289" s="56"/>
    </row>
    <row r="290" spans="46:48" ht="15.75">
      <c r="AT290" s="58"/>
      <c r="AU290" s="59"/>
      <c r="AV290" s="56"/>
    </row>
    <row r="291" spans="46:48" ht="15.75">
      <c r="AT291" s="58"/>
      <c r="AU291" s="59"/>
      <c r="AV291" s="56"/>
    </row>
    <row r="292" spans="46:48" ht="15.75">
      <c r="AT292" s="58"/>
      <c r="AU292" s="59"/>
      <c r="AV292" s="56"/>
    </row>
    <row r="293" spans="46:48" ht="15.75">
      <c r="AT293" s="58"/>
      <c r="AU293" s="59"/>
      <c r="AV293" s="56"/>
    </row>
    <row r="294" spans="46:48" ht="15.75">
      <c r="AT294" s="58"/>
      <c r="AU294" s="59"/>
      <c r="AV294" s="56"/>
    </row>
    <row r="295" spans="46:48" ht="15.75">
      <c r="AT295" s="58"/>
      <c r="AU295" s="59"/>
      <c r="AV295" s="56"/>
    </row>
    <row r="296" spans="46:48" ht="15.75">
      <c r="AT296" s="58"/>
      <c r="AU296" s="59"/>
      <c r="AV296" s="56"/>
    </row>
    <row r="297" spans="46:48" ht="15.75">
      <c r="AT297" s="58"/>
      <c r="AU297" s="59"/>
      <c r="AV297" s="56"/>
    </row>
    <row r="298" spans="46:48" ht="15.75">
      <c r="AT298" s="58"/>
      <c r="AU298" s="59"/>
      <c r="AV298" s="56"/>
    </row>
    <row r="299" spans="46:48" ht="15.75">
      <c r="AT299" s="58"/>
      <c r="AU299" s="59"/>
      <c r="AV299" s="56"/>
    </row>
    <row r="300" spans="46:48" ht="15.75">
      <c r="AT300" s="58"/>
      <c r="AU300" s="59"/>
      <c r="AV300" s="56"/>
    </row>
    <row r="301" spans="46:48" ht="15.75">
      <c r="AT301" s="58"/>
      <c r="AU301" s="59"/>
      <c r="AV301" s="56"/>
    </row>
    <row r="302" spans="46:48" ht="15.75">
      <c r="AT302" s="58"/>
      <c r="AU302" s="59"/>
      <c r="AV302" s="56"/>
    </row>
    <row r="303" spans="46:48" ht="15.75">
      <c r="AT303" s="58"/>
      <c r="AU303" s="59"/>
      <c r="AV303" s="56"/>
    </row>
    <row r="304" spans="46:48" ht="15.75">
      <c r="AT304" s="58"/>
      <c r="AU304" s="59"/>
      <c r="AV304" s="56"/>
    </row>
    <row r="305" spans="46:48" ht="15.75">
      <c r="AT305" s="58"/>
      <c r="AU305" s="59"/>
      <c r="AV305" s="56"/>
    </row>
    <row r="306" spans="46:48" ht="15.75">
      <c r="AT306" s="58"/>
      <c r="AU306" s="59"/>
      <c r="AV306" s="56"/>
    </row>
    <row r="307" spans="46:48" ht="15.75">
      <c r="AT307" s="58"/>
      <c r="AU307" s="59"/>
      <c r="AV307" s="56"/>
    </row>
    <row r="308" spans="46:48" ht="15.75">
      <c r="AT308" s="58"/>
      <c r="AU308" s="59"/>
      <c r="AV308" s="56"/>
    </row>
    <row r="309" spans="46:48" ht="15.75">
      <c r="AT309" s="58"/>
      <c r="AU309" s="59"/>
      <c r="AV309" s="56"/>
    </row>
    <row r="310" spans="46:48" ht="15.75">
      <c r="AT310" s="58"/>
      <c r="AU310" s="59"/>
      <c r="AV310" s="56"/>
    </row>
    <row r="311" spans="46:48" ht="15.75">
      <c r="AT311" s="58"/>
      <c r="AU311" s="59"/>
      <c r="AV311" s="56"/>
    </row>
    <row r="312" spans="46:48" ht="15.75">
      <c r="AT312" s="58"/>
      <c r="AU312" s="59"/>
      <c r="AV312" s="56"/>
    </row>
    <row r="313" spans="46:48" ht="15.75">
      <c r="AT313" s="58"/>
      <c r="AU313" s="59"/>
      <c r="AV313" s="56"/>
    </row>
    <row r="314" spans="46:48" ht="15.75">
      <c r="AT314" s="58"/>
      <c r="AU314" s="59"/>
      <c r="AV314" s="56"/>
    </row>
    <row r="315" spans="46:48" ht="15.75">
      <c r="AT315" s="58"/>
      <c r="AU315" s="59"/>
      <c r="AV315" s="56"/>
    </row>
    <row r="316" spans="46:48" ht="15.75">
      <c r="AT316" s="58"/>
      <c r="AU316" s="59"/>
      <c r="AV316" s="56"/>
    </row>
    <row r="317" spans="46:48" ht="15.75">
      <c r="AT317" s="58"/>
      <c r="AU317" s="59"/>
      <c r="AV317" s="56"/>
    </row>
    <row r="318" spans="46:48" ht="15.75">
      <c r="AT318" s="58"/>
      <c r="AU318" s="59"/>
      <c r="AV318" s="56"/>
    </row>
    <row r="319" spans="46:48" ht="15.75">
      <c r="AT319" s="58"/>
      <c r="AU319" s="59"/>
      <c r="AV319" s="56"/>
    </row>
    <row r="320" spans="46:48" ht="15.75">
      <c r="AT320" s="58"/>
      <c r="AU320" s="59"/>
      <c r="AV320" s="56"/>
    </row>
    <row r="321" spans="46:48" ht="15.75">
      <c r="AT321" s="58"/>
      <c r="AU321" s="59"/>
      <c r="AV321" s="56"/>
    </row>
    <row r="322" spans="46:48" ht="15.75">
      <c r="AT322" s="58"/>
      <c r="AU322" s="59"/>
      <c r="AV322" s="56"/>
    </row>
    <row r="323" spans="46:48" ht="15.75">
      <c r="AT323" s="58"/>
      <c r="AU323" s="59"/>
      <c r="AV323" s="56"/>
    </row>
    <row r="324" spans="46:48" ht="15.75">
      <c r="AT324" s="58"/>
      <c r="AU324" s="59"/>
      <c r="AV324" s="56"/>
    </row>
    <row r="325" spans="46:48" ht="15.75">
      <c r="AT325" s="58"/>
      <c r="AU325" s="59"/>
      <c r="AV325" s="56"/>
    </row>
    <row r="326" spans="46:48" ht="15.75">
      <c r="AT326" s="58"/>
      <c r="AU326" s="59"/>
      <c r="AV326" s="56"/>
    </row>
    <row r="327" spans="46:48" ht="15.75">
      <c r="AT327" s="58"/>
      <c r="AU327" s="59"/>
      <c r="AV327" s="56"/>
    </row>
    <row r="328" spans="46:48" ht="15.75">
      <c r="AT328" s="58"/>
      <c r="AU328" s="59"/>
      <c r="AV328" s="56"/>
    </row>
    <row r="329" spans="46:48" ht="15.75">
      <c r="AT329" s="58"/>
      <c r="AU329" s="59"/>
      <c r="AV329" s="56"/>
    </row>
    <row r="330" spans="46:48" ht="15.75">
      <c r="AT330" s="58"/>
      <c r="AU330" s="59"/>
      <c r="AV330" s="56"/>
    </row>
    <row r="331" spans="46:48" ht="15.75">
      <c r="AT331" s="58"/>
      <c r="AU331" s="59"/>
      <c r="AV331" s="56"/>
    </row>
    <row r="332" spans="46:48" ht="15.75">
      <c r="AT332" s="58"/>
      <c r="AU332" s="59"/>
      <c r="AV332" s="56"/>
    </row>
    <row r="333" spans="46:48" ht="15.75">
      <c r="AT333" s="58"/>
      <c r="AU333" s="59"/>
      <c r="AV333" s="56"/>
    </row>
    <row r="334" spans="46:48" ht="15.75">
      <c r="AT334" s="58"/>
      <c r="AU334" s="59"/>
      <c r="AV334" s="56"/>
    </row>
    <row r="335" spans="46:48" ht="15.75">
      <c r="AT335" s="58"/>
      <c r="AU335" s="59"/>
      <c r="AV335" s="56"/>
    </row>
    <row r="336" spans="46:48" ht="15.75">
      <c r="AT336" s="58"/>
      <c r="AU336" s="59"/>
      <c r="AV336" s="56"/>
    </row>
    <row r="337" spans="46:48" ht="15.75">
      <c r="AT337" s="58"/>
      <c r="AU337" s="59"/>
      <c r="AV337" s="56"/>
    </row>
    <row r="338" spans="46:48" ht="15.75">
      <c r="AT338" s="58"/>
      <c r="AU338" s="59"/>
      <c r="AV338" s="56"/>
    </row>
    <row r="339" spans="46:48" ht="15.75">
      <c r="AT339" s="58"/>
      <c r="AU339" s="59"/>
      <c r="AV339" s="56"/>
    </row>
    <row r="340" spans="46:48" ht="15.75">
      <c r="AT340" s="58"/>
      <c r="AU340" s="59"/>
      <c r="AV340" s="56"/>
    </row>
    <row r="341" spans="46:48" ht="15.75">
      <c r="AT341" s="58"/>
      <c r="AU341" s="59"/>
      <c r="AV341" s="56"/>
    </row>
    <row r="342" spans="46:48" ht="15.75">
      <c r="AT342" s="58"/>
      <c r="AU342" s="59"/>
      <c r="AV342" s="56"/>
    </row>
    <row r="343" spans="46:48" ht="15.75">
      <c r="AT343" s="58"/>
      <c r="AU343" s="59"/>
      <c r="AV343" s="56"/>
    </row>
    <row r="344" spans="46:48" ht="15.75">
      <c r="AT344" s="58"/>
      <c r="AU344" s="59"/>
      <c r="AV344" s="56"/>
    </row>
    <row r="345" spans="46:48" ht="15.75">
      <c r="AT345" s="58"/>
      <c r="AU345" s="59"/>
      <c r="AV345" s="56"/>
    </row>
    <row r="346" spans="46:48" ht="15.75">
      <c r="AT346" s="58"/>
      <c r="AU346" s="59"/>
      <c r="AV346" s="56"/>
    </row>
    <row r="347" spans="46:48" ht="15.75">
      <c r="AT347" s="58"/>
      <c r="AU347" s="59"/>
      <c r="AV347" s="56"/>
    </row>
    <row r="348" spans="46:48" ht="15.75">
      <c r="AT348" s="58"/>
      <c r="AU348" s="59"/>
      <c r="AV348" s="56"/>
    </row>
    <row r="349" spans="46:48" ht="15.75">
      <c r="AT349" s="58"/>
      <c r="AU349" s="59"/>
      <c r="AV349" s="56"/>
    </row>
    <row r="350" spans="46:48" ht="15.75">
      <c r="AT350" s="58"/>
      <c r="AU350" s="59"/>
      <c r="AV350" s="56"/>
    </row>
    <row r="351" spans="46:48" ht="15.75">
      <c r="AT351" s="58"/>
      <c r="AU351" s="59"/>
      <c r="AV351" s="56"/>
    </row>
    <row r="352" spans="46:48" ht="15.75">
      <c r="AT352" s="58"/>
      <c r="AU352" s="59"/>
      <c r="AV352" s="56"/>
    </row>
    <row r="353" spans="46:48" ht="15.75">
      <c r="AT353" s="58"/>
      <c r="AU353" s="59"/>
      <c r="AV353" s="56"/>
    </row>
    <row r="354" spans="46:48" ht="15.75">
      <c r="AT354" s="58"/>
      <c r="AU354" s="59"/>
      <c r="AV354" s="56"/>
    </row>
    <row r="355" spans="46:48" ht="15.75">
      <c r="AT355" s="58"/>
      <c r="AU355" s="59"/>
      <c r="AV355" s="56"/>
    </row>
    <row r="356" spans="46:48" ht="15.75">
      <c r="AT356" s="58"/>
      <c r="AU356" s="59"/>
      <c r="AV356" s="56"/>
    </row>
    <row r="357" spans="46:48" ht="15.75">
      <c r="AT357" s="58"/>
      <c r="AU357" s="59"/>
      <c r="AV357" s="56"/>
    </row>
    <row r="358" spans="46:48" ht="15.75">
      <c r="AT358" s="58"/>
      <c r="AU358" s="59"/>
      <c r="AV358" s="56"/>
    </row>
    <row r="359" spans="46:48" ht="15.75">
      <c r="AT359" s="58"/>
      <c r="AU359" s="59"/>
      <c r="AV359" s="56"/>
    </row>
    <row r="360" spans="46:48" ht="15.75">
      <c r="AT360" s="58"/>
      <c r="AU360" s="59"/>
      <c r="AV360" s="56"/>
    </row>
    <row r="361" spans="46:48" ht="15.75">
      <c r="AT361" s="58"/>
      <c r="AU361" s="59"/>
      <c r="AV361" s="56"/>
    </row>
    <row r="362" spans="46:48" ht="15.75">
      <c r="AT362" s="58"/>
      <c r="AU362" s="59"/>
      <c r="AV362" s="56"/>
    </row>
    <row r="363" spans="46:48" ht="15.75">
      <c r="AT363" s="58"/>
      <c r="AU363" s="59"/>
      <c r="AV363" s="56"/>
    </row>
    <row r="364" spans="46:48" ht="15.75">
      <c r="AT364" s="58"/>
      <c r="AU364" s="59"/>
      <c r="AV364" s="56"/>
    </row>
    <row r="365" spans="46:48" ht="15.75">
      <c r="AT365" s="58"/>
      <c r="AU365" s="59"/>
      <c r="AV365" s="56"/>
    </row>
    <row r="366" spans="46:48" ht="15.75">
      <c r="AT366" s="58"/>
      <c r="AU366" s="59"/>
      <c r="AV366" s="56"/>
    </row>
    <row r="367" spans="46:48" ht="15.75">
      <c r="AT367" s="58"/>
      <c r="AU367" s="59"/>
      <c r="AV367" s="56"/>
    </row>
    <row r="368" spans="46:48" ht="15.75">
      <c r="AT368" s="58"/>
      <c r="AU368" s="59"/>
      <c r="AV368" s="56"/>
    </row>
    <row r="369" spans="46:48" ht="15.75">
      <c r="AT369" s="58"/>
      <c r="AU369" s="59"/>
      <c r="AV369" s="56"/>
    </row>
    <row r="370" spans="46:48" ht="15.75">
      <c r="AT370" s="58"/>
      <c r="AU370" s="59"/>
      <c r="AV370" s="56"/>
    </row>
    <row r="371" spans="46:48" ht="15.75">
      <c r="AT371" s="58"/>
      <c r="AU371" s="59"/>
      <c r="AV371" s="56"/>
    </row>
    <row r="372" spans="46:48" ht="15.75">
      <c r="AT372" s="58"/>
      <c r="AU372" s="59"/>
      <c r="AV372" s="56"/>
    </row>
    <row r="373" spans="46:48" ht="15.75">
      <c r="AT373" s="58"/>
      <c r="AU373" s="59"/>
      <c r="AV373" s="56"/>
    </row>
    <row r="374" spans="46:48" ht="15.75">
      <c r="AT374" s="58"/>
      <c r="AU374" s="59"/>
      <c r="AV374" s="56"/>
    </row>
    <row r="375" spans="46:48" ht="15.75">
      <c r="AT375" s="58"/>
      <c r="AU375" s="59"/>
      <c r="AV375" s="56"/>
    </row>
    <row r="376" spans="46:48" ht="15.75">
      <c r="AT376" s="58"/>
      <c r="AU376" s="59"/>
      <c r="AV376" s="56"/>
    </row>
    <row r="377" spans="46:48" ht="15.75">
      <c r="AT377" s="58"/>
      <c r="AU377" s="59"/>
      <c r="AV377" s="56"/>
    </row>
    <row r="378" spans="46:48" ht="15.75">
      <c r="AT378" s="58"/>
      <c r="AU378" s="59"/>
      <c r="AV378" s="56"/>
    </row>
    <row r="379" spans="46:48" ht="15.75">
      <c r="AT379" s="58"/>
      <c r="AU379" s="59"/>
      <c r="AV379" s="56"/>
    </row>
    <row r="380" spans="46:48" ht="15.75">
      <c r="AT380" s="58"/>
      <c r="AU380" s="59"/>
      <c r="AV380" s="56"/>
    </row>
    <row r="381" spans="46:48" ht="15.75">
      <c r="AT381" s="58"/>
      <c r="AU381" s="59"/>
      <c r="AV381" s="56"/>
    </row>
    <row r="382" spans="46:48" ht="15.75">
      <c r="AT382" s="58"/>
      <c r="AU382" s="59"/>
      <c r="AV382" s="56"/>
    </row>
    <row r="383" spans="46:48" ht="15.75">
      <c r="AT383" s="58"/>
      <c r="AU383" s="59"/>
      <c r="AV383" s="56"/>
    </row>
    <row r="384" spans="46:48" ht="15.75">
      <c r="AT384" s="58"/>
      <c r="AU384" s="59"/>
      <c r="AV384" s="56"/>
    </row>
    <row r="385" spans="46:48" ht="15.75">
      <c r="AT385" s="58"/>
      <c r="AU385" s="59"/>
      <c r="AV385" s="56"/>
    </row>
    <row r="386" spans="46:48" ht="15.75">
      <c r="AT386" s="58"/>
      <c r="AU386" s="59"/>
      <c r="AV386" s="56"/>
    </row>
    <row r="387" spans="46:48" ht="15.75">
      <c r="AT387" s="58"/>
      <c r="AU387" s="59"/>
      <c r="AV387" s="56"/>
    </row>
    <row r="388" spans="46:48" ht="15.75">
      <c r="AT388" s="58"/>
      <c r="AU388" s="59"/>
      <c r="AV388" s="56"/>
    </row>
    <row r="389" spans="46:48" ht="15.75">
      <c r="AT389" s="58"/>
      <c r="AU389" s="59"/>
      <c r="AV389" s="56"/>
    </row>
    <row r="390" spans="46:48" ht="15.75">
      <c r="AT390" s="58"/>
      <c r="AU390" s="59"/>
      <c r="AV390" s="56"/>
    </row>
    <row r="391" spans="46:48" ht="15.75">
      <c r="AT391" s="58"/>
      <c r="AU391" s="59"/>
      <c r="AV391" s="56"/>
    </row>
    <row r="392" spans="46:48" ht="15.75">
      <c r="AT392" s="58"/>
      <c r="AU392" s="59"/>
      <c r="AV392" s="56"/>
    </row>
    <row r="393" spans="46:48" ht="15.75">
      <c r="AT393" s="58"/>
      <c r="AU393" s="59"/>
      <c r="AV393" s="56"/>
    </row>
    <row r="394" spans="46:48" ht="15.75">
      <c r="AT394" s="58"/>
      <c r="AU394" s="59"/>
      <c r="AV394" s="56"/>
    </row>
    <row r="395" spans="46:48" ht="15.75">
      <c r="AT395" s="58"/>
      <c r="AU395" s="59"/>
      <c r="AV395" s="56"/>
    </row>
    <row r="396" spans="46:48" ht="15.75">
      <c r="AT396" s="58"/>
      <c r="AU396" s="59"/>
      <c r="AV396" s="56"/>
    </row>
    <row r="397" spans="46:48" ht="15.75">
      <c r="AT397" s="58"/>
      <c r="AU397" s="59"/>
      <c r="AV397" s="56"/>
    </row>
    <row r="398" spans="46:48" ht="15.75">
      <c r="AT398" s="58"/>
      <c r="AU398" s="59"/>
      <c r="AV398" s="56"/>
    </row>
    <row r="399" spans="46:48" ht="15.75">
      <c r="AT399" s="58"/>
      <c r="AU399" s="59"/>
      <c r="AV399" s="56"/>
    </row>
    <row r="400" spans="46:48" ht="15.75">
      <c r="AT400" s="58"/>
      <c r="AU400" s="59"/>
      <c r="AV400" s="56"/>
    </row>
    <row r="401" spans="46:48" ht="15.75">
      <c r="AT401" s="58"/>
      <c r="AU401" s="59"/>
      <c r="AV401" s="56"/>
    </row>
    <row r="402" spans="46:48" ht="15.75">
      <c r="AT402" s="58"/>
      <c r="AU402" s="59"/>
      <c r="AV402" s="56"/>
    </row>
    <row r="403" spans="46:48" ht="15.75">
      <c r="AT403" s="58"/>
      <c r="AU403" s="59"/>
      <c r="AV403" s="56"/>
    </row>
    <row r="404" spans="46:48" ht="15.75">
      <c r="AT404" s="58"/>
      <c r="AU404" s="59"/>
      <c r="AV404" s="56"/>
    </row>
    <row r="405" spans="46:48" ht="15.75">
      <c r="AT405" s="58"/>
      <c r="AU405" s="59"/>
      <c r="AV405" s="56"/>
    </row>
    <row r="406" spans="46:48" ht="15.75">
      <c r="AT406" s="58"/>
      <c r="AU406" s="59"/>
      <c r="AV406" s="56"/>
    </row>
    <row r="407" spans="46:48" ht="15.75">
      <c r="AT407" s="58"/>
      <c r="AU407" s="59"/>
      <c r="AV407" s="56"/>
    </row>
    <row r="408" spans="46:48" ht="15.75">
      <c r="AT408" s="58"/>
      <c r="AU408" s="59"/>
      <c r="AV408" s="56"/>
    </row>
    <row r="409" spans="46:48" ht="15.75">
      <c r="AT409" s="58"/>
      <c r="AU409" s="59"/>
      <c r="AV409" s="56"/>
    </row>
    <row r="410" spans="46:48" ht="15.75">
      <c r="AT410" s="58"/>
      <c r="AU410" s="59"/>
      <c r="AV410" s="56"/>
    </row>
    <row r="411" spans="46:48" ht="15.75">
      <c r="AT411" s="58"/>
      <c r="AU411" s="59"/>
      <c r="AV411" s="56"/>
    </row>
    <row r="412" spans="46:48" ht="15.75">
      <c r="AT412" s="58"/>
      <c r="AU412" s="59"/>
      <c r="AV412" s="56"/>
    </row>
    <row r="413" spans="46:48" ht="15.75">
      <c r="AT413" s="58"/>
      <c r="AU413" s="59"/>
      <c r="AV413" s="56"/>
    </row>
    <row r="414" spans="46:48" ht="15.75">
      <c r="AT414" s="58"/>
      <c r="AU414" s="59"/>
      <c r="AV414" s="56"/>
    </row>
    <row r="415" spans="46:48" ht="15.75">
      <c r="AT415" s="58"/>
      <c r="AU415" s="59"/>
      <c r="AV415" s="56"/>
    </row>
    <row r="416" spans="46:48" ht="15.75">
      <c r="AT416" s="58"/>
      <c r="AU416" s="59"/>
      <c r="AV416" s="56"/>
    </row>
    <row r="417" spans="46:48" ht="15.75">
      <c r="AT417" s="58"/>
      <c r="AU417" s="59"/>
      <c r="AV417" s="56"/>
    </row>
    <row r="418" spans="46:48" ht="15.75">
      <c r="AT418" s="58"/>
      <c r="AU418" s="59"/>
      <c r="AV418" s="56"/>
    </row>
    <row r="419" spans="46:48" ht="15.75">
      <c r="AT419" s="58"/>
      <c r="AU419" s="59"/>
      <c r="AV419" s="56"/>
    </row>
    <row r="420" spans="46:48" ht="15.75">
      <c r="AT420" s="58"/>
      <c r="AU420" s="59"/>
      <c r="AV420" s="56"/>
    </row>
    <row r="421" spans="46:48" ht="15.75">
      <c r="AT421" s="58"/>
      <c r="AU421" s="59"/>
      <c r="AV421" s="56"/>
    </row>
    <row r="422" spans="46:48" ht="15.75">
      <c r="AT422" s="58"/>
      <c r="AU422" s="59"/>
      <c r="AV422" s="56"/>
    </row>
    <row r="423" spans="46:48" ht="15.75">
      <c r="AT423" s="58"/>
      <c r="AU423" s="59"/>
      <c r="AV423" s="56"/>
    </row>
    <row r="424" spans="46:48" ht="15.75">
      <c r="AT424" s="58"/>
      <c r="AU424" s="59"/>
      <c r="AV424" s="56"/>
    </row>
    <row r="425" spans="46:48" ht="15.75">
      <c r="AT425" s="58"/>
      <c r="AU425" s="59"/>
      <c r="AV425" s="56"/>
    </row>
    <row r="426" spans="46:48" ht="15.75">
      <c r="AT426" s="58"/>
      <c r="AU426" s="59"/>
      <c r="AV426" s="56"/>
    </row>
    <row r="427" spans="46:48" ht="15.75">
      <c r="AT427" s="58"/>
      <c r="AU427" s="59"/>
      <c r="AV427" s="56"/>
    </row>
    <row r="428" spans="46:48" ht="15.75">
      <c r="AT428" s="58"/>
      <c r="AU428" s="59"/>
      <c r="AV428" s="56"/>
    </row>
    <row r="429" spans="46:48" ht="15.75">
      <c r="AT429" s="58"/>
      <c r="AU429" s="59"/>
      <c r="AV429" s="56"/>
    </row>
    <row r="430" spans="46:48" ht="15.75">
      <c r="AT430" s="58"/>
      <c r="AU430" s="59"/>
      <c r="AV430" s="56"/>
    </row>
    <row r="431" spans="46:48" ht="15.75">
      <c r="AT431" s="58"/>
      <c r="AU431" s="59"/>
      <c r="AV431" s="56"/>
    </row>
    <row r="432" spans="46:48" ht="15.75">
      <c r="AT432" s="58"/>
      <c r="AU432" s="59"/>
      <c r="AV432" s="56"/>
    </row>
    <row r="433" spans="46:48" ht="15.75">
      <c r="AT433" s="58"/>
      <c r="AU433" s="59"/>
      <c r="AV433" s="56"/>
    </row>
    <row r="434" spans="46:48" ht="15.75">
      <c r="AT434" s="58"/>
      <c r="AU434" s="59"/>
      <c r="AV434" s="56"/>
    </row>
    <row r="435" spans="46:48" ht="15.75">
      <c r="AT435" s="58"/>
      <c r="AU435" s="59"/>
      <c r="AV435" s="56"/>
    </row>
    <row r="436" spans="46:48" ht="15.75">
      <c r="AT436" s="58"/>
      <c r="AU436" s="59"/>
      <c r="AV436" s="56"/>
    </row>
    <row r="437" spans="46:48" ht="15.75">
      <c r="AT437" s="58"/>
      <c r="AU437" s="59"/>
      <c r="AV437" s="56"/>
    </row>
    <row r="438" spans="46:48" ht="15.75">
      <c r="AT438" s="58"/>
      <c r="AU438" s="59"/>
      <c r="AV438" s="56"/>
    </row>
    <row r="439" spans="46:48" ht="15.75">
      <c r="AT439" s="58"/>
      <c r="AU439" s="59"/>
      <c r="AV439" s="56"/>
    </row>
    <row r="440" spans="46:48" ht="15.75">
      <c r="AT440" s="58"/>
      <c r="AU440" s="59"/>
      <c r="AV440" s="56"/>
    </row>
    <row r="441" spans="46:48" ht="15.75">
      <c r="AT441" s="58"/>
      <c r="AU441" s="59"/>
      <c r="AV441" s="56"/>
    </row>
    <row r="442" spans="46:48" ht="15.75">
      <c r="AT442" s="58"/>
      <c r="AU442" s="59"/>
      <c r="AV442" s="56"/>
    </row>
    <row r="443" spans="46:48" ht="15.75">
      <c r="AT443" s="58"/>
      <c r="AU443" s="59"/>
      <c r="AV443" s="56"/>
    </row>
    <row r="444" spans="46:48" ht="15.75">
      <c r="AT444" s="58"/>
      <c r="AU444" s="59"/>
      <c r="AV444" s="56"/>
    </row>
    <row r="445" spans="46:48" ht="15.75">
      <c r="AT445" s="58"/>
      <c r="AU445" s="59"/>
      <c r="AV445" s="56"/>
    </row>
    <row r="446" spans="46:48" ht="15.75">
      <c r="AT446" s="58"/>
      <c r="AU446" s="59"/>
      <c r="AV446" s="56"/>
    </row>
    <row r="447" spans="46:48" ht="15.75">
      <c r="AT447" s="58"/>
      <c r="AU447" s="59"/>
      <c r="AV447" s="56"/>
    </row>
    <row r="448" spans="46:48" ht="15.75">
      <c r="AT448" s="58"/>
      <c r="AU448" s="59"/>
      <c r="AV448" s="56"/>
    </row>
    <row r="449" spans="46:48" ht="15.75">
      <c r="AT449" s="58"/>
      <c r="AU449" s="59"/>
      <c r="AV449" s="56"/>
    </row>
    <row r="450" spans="46:48" ht="15.75">
      <c r="AT450" s="58"/>
      <c r="AU450" s="59"/>
      <c r="AV450" s="56"/>
    </row>
    <row r="451" spans="46:48" ht="15.75">
      <c r="AT451" s="58"/>
      <c r="AU451" s="59"/>
      <c r="AV451" s="56"/>
    </row>
    <row r="452" spans="46:48" ht="15.75">
      <c r="AT452" s="58"/>
      <c r="AU452" s="59"/>
      <c r="AV452" s="56"/>
    </row>
    <row r="453" spans="46:48" ht="15.75">
      <c r="AT453" s="58"/>
      <c r="AU453" s="59"/>
      <c r="AV453" s="56"/>
    </row>
    <row r="454" spans="46:48" ht="15.75">
      <c r="AT454" s="58"/>
      <c r="AU454" s="59"/>
      <c r="AV454" s="56"/>
    </row>
    <row r="455" spans="46:48" ht="15.75">
      <c r="AT455" s="58"/>
      <c r="AU455" s="59"/>
      <c r="AV455" s="56"/>
    </row>
    <row r="456" spans="46:48" ht="15.75">
      <c r="AT456" s="58"/>
      <c r="AU456" s="59"/>
      <c r="AV456" s="56"/>
    </row>
    <row r="457" spans="46:48" ht="15.75">
      <c r="AT457" s="58"/>
      <c r="AU457" s="59"/>
      <c r="AV457" s="56"/>
    </row>
    <row r="458" spans="46:48" ht="15.75">
      <c r="AT458" s="58"/>
      <c r="AU458" s="59"/>
      <c r="AV458" s="56"/>
    </row>
    <row r="459" spans="46:48" ht="15.75">
      <c r="AT459" s="58"/>
      <c r="AU459" s="59"/>
      <c r="AV459" s="56"/>
    </row>
    <row r="460" spans="46:48" ht="15.75">
      <c r="AT460" s="58"/>
      <c r="AU460" s="59"/>
      <c r="AV460" s="56"/>
    </row>
    <row r="461" spans="46:48" ht="15.75">
      <c r="AT461" s="58"/>
      <c r="AU461" s="59"/>
      <c r="AV461" s="56"/>
    </row>
    <row r="462" spans="46:48" ht="15.75">
      <c r="AT462" s="58"/>
      <c r="AU462" s="59"/>
      <c r="AV462" s="56"/>
    </row>
    <row r="463" spans="46:48" ht="15.75">
      <c r="AT463" s="58"/>
      <c r="AU463" s="59"/>
      <c r="AV463" s="56"/>
    </row>
    <row r="464" spans="46:48" ht="15.75">
      <c r="AT464" s="58"/>
      <c r="AU464" s="59"/>
      <c r="AV464" s="56"/>
    </row>
    <row r="465" spans="46:48" ht="15.75">
      <c r="AT465" s="58"/>
      <c r="AU465" s="59"/>
      <c r="AV465" s="56"/>
    </row>
    <row r="466" spans="46:48" ht="15.75">
      <c r="AT466" s="58"/>
      <c r="AU466" s="59"/>
      <c r="AV466" s="56"/>
    </row>
    <row r="467" spans="46:48" ht="15.75">
      <c r="AT467" s="58"/>
      <c r="AU467" s="59"/>
      <c r="AV467" s="56"/>
    </row>
    <row r="468" spans="46:48" ht="15.75">
      <c r="AT468" s="58"/>
      <c r="AU468" s="59"/>
      <c r="AV468" s="56"/>
    </row>
    <row r="469" spans="46:48" ht="15.75">
      <c r="AT469" s="58"/>
      <c r="AU469" s="59"/>
      <c r="AV469" s="56"/>
    </row>
    <row r="470" spans="46:48" ht="15.75">
      <c r="AT470" s="58"/>
      <c r="AU470" s="59"/>
      <c r="AV470" s="56"/>
    </row>
    <row r="471" spans="46:48" ht="15.75">
      <c r="AT471" s="58"/>
      <c r="AU471" s="59"/>
      <c r="AV471" s="56"/>
    </row>
    <row r="472" spans="46:48" ht="15.75">
      <c r="AT472" s="58"/>
      <c r="AU472" s="59"/>
      <c r="AV472" s="56"/>
    </row>
    <row r="473" spans="46:48" ht="15.75">
      <c r="AT473" s="58"/>
      <c r="AU473" s="59"/>
      <c r="AV473" s="56"/>
    </row>
    <row r="474" spans="46:48" ht="15.75">
      <c r="AT474" s="58"/>
      <c r="AU474" s="59"/>
      <c r="AV474" s="56"/>
    </row>
    <row r="475" spans="46:48" ht="15.75">
      <c r="AT475" s="58"/>
      <c r="AU475" s="59"/>
      <c r="AV475" s="56"/>
    </row>
    <row r="476" spans="46:48" ht="15.75">
      <c r="AT476" s="58"/>
      <c r="AU476" s="59"/>
      <c r="AV476" s="56"/>
    </row>
    <row r="477" spans="46:48" ht="15.75">
      <c r="AT477" s="58"/>
      <c r="AU477" s="59"/>
      <c r="AV477" s="56"/>
    </row>
    <row r="478" spans="46:48" ht="15.75">
      <c r="AT478" s="58"/>
      <c r="AU478" s="59"/>
      <c r="AV478" s="56"/>
    </row>
    <row r="479" spans="46:48" ht="15.75">
      <c r="AT479" s="58"/>
      <c r="AU479" s="59"/>
      <c r="AV479" s="56"/>
    </row>
    <row r="480" spans="46:48" ht="15.75">
      <c r="AT480" s="58"/>
      <c r="AU480" s="59"/>
      <c r="AV480" s="56"/>
    </row>
    <row r="481" spans="46:48" ht="15.75">
      <c r="AT481" s="58"/>
      <c r="AU481" s="59"/>
      <c r="AV481" s="56"/>
    </row>
    <row r="482" spans="46:48" ht="15.75">
      <c r="AT482" s="58"/>
      <c r="AU482" s="59"/>
      <c r="AV482" s="56"/>
    </row>
    <row r="483" spans="46:48" ht="15.75">
      <c r="AT483" s="58"/>
      <c r="AU483" s="59"/>
      <c r="AV483" s="56"/>
    </row>
    <row r="484" spans="46:48" ht="15.75">
      <c r="AT484" s="58"/>
      <c r="AU484" s="59"/>
      <c r="AV484" s="56"/>
    </row>
    <row r="485" spans="46:48" ht="15.75">
      <c r="AT485" s="58"/>
      <c r="AU485" s="59"/>
      <c r="AV485" s="56"/>
    </row>
    <row r="486" spans="46:48" ht="15.75">
      <c r="AT486" s="58"/>
      <c r="AU486" s="59"/>
      <c r="AV486" s="56"/>
    </row>
    <row r="487" spans="46:48" ht="15.75">
      <c r="AT487" s="58"/>
      <c r="AU487" s="59"/>
      <c r="AV487" s="56"/>
    </row>
    <row r="488" spans="46:48" ht="15.75">
      <c r="AT488" s="58"/>
      <c r="AU488" s="59"/>
      <c r="AV488" s="56"/>
    </row>
    <row r="489" spans="46:48" ht="15.75">
      <c r="AT489" s="58"/>
      <c r="AU489" s="59"/>
      <c r="AV489" s="56"/>
    </row>
    <row r="490" spans="46:48" ht="15.75">
      <c r="AT490" s="58"/>
      <c r="AU490" s="59"/>
      <c r="AV490" s="56"/>
    </row>
    <row r="491" spans="46:48" ht="15.75">
      <c r="AT491" s="58"/>
      <c r="AU491" s="59"/>
      <c r="AV491" s="56"/>
    </row>
    <row r="492" spans="46:48" ht="15.75">
      <c r="AT492" s="58"/>
      <c r="AU492" s="59"/>
      <c r="AV492" s="56"/>
    </row>
    <row r="493" spans="46:48" ht="15.75">
      <c r="AT493" s="58"/>
      <c r="AU493" s="59"/>
      <c r="AV493" s="56"/>
    </row>
    <row r="494" spans="46:48" ht="15.75">
      <c r="AT494" s="58"/>
      <c r="AU494" s="59"/>
      <c r="AV494" s="56"/>
    </row>
    <row r="495" spans="46:48" ht="15.75">
      <c r="AT495" s="58"/>
      <c r="AU495" s="59"/>
      <c r="AV495" s="56"/>
    </row>
    <row r="496" spans="46:48" ht="15.75">
      <c r="AT496" s="58"/>
      <c r="AU496" s="59"/>
      <c r="AV496" s="56"/>
    </row>
    <row r="497" spans="46:48" ht="15.75">
      <c r="AT497" s="58"/>
      <c r="AU497" s="59"/>
      <c r="AV497" s="56"/>
    </row>
    <row r="498" spans="46:48" ht="15.75">
      <c r="AT498" s="58"/>
      <c r="AU498" s="59"/>
      <c r="AV498" s="56"/>
    </row>
    <row r="499" spans="46:48" ht="15.75">
      <c r="AT499" s="58"/>
      <c r="AU499" s="59"/>
      <c r="AV499" s="56"/>
    </row>
    <row r="500" spans="46:48" ht="15.75">
      <c r="AT500" s="58"/>
      <c r="AU500" s="59"/>
      <c r="AV500" s="56"/>
    </row>
    <row r="501" spans="46:48" ht="15.75">
      <c r="AT501" s="58"/>
      <c r="AU501" s="59"/>
      <c r="AV501" s="56"/>
    </row>
    <row r="502" spans="46:48" ht="15.75">
      <c r="AT502" s="58"/>
      <c r="AU502" s="59"/>
      <c r="AV502" s="56"/>
    </row>
    <row r="503" spans="46:48" ht="15.75">
      <c r="AT503" s="58"/>
      <c r="AU503" s="59"/>
      <c r="AV503" s="56"/>
    </row>
    <row r="504" spans="46:48" ht="15.75">
      <c r="AT504" s="58"/>
      <c r="AU504" s="59"/>
      <c r="AV504" s="56"/>
    </row>
    <row r="505" spans="46:48" ht="15.75">
      <c r="AT505" s="58"/>
      <c r="AU505" s="59"/>
      <c r="AV505" s="56"/>
    </row>
    <row r="506" spans="46:48" ht="15.75">
      <c r="AT506" s="58"/>
      <c r="AU506" s="59"/>
      <c r="AV506" s="56"/>
    </row>
    <row r="507" spans="46:48" ht="15.75">
      <c r="AT507" s="58"/>
      <c r="AU507" s="59"/>
      <c r="AV507" s="56"/>
    </row>
    <row r="508" spans="46:48" ht="15.75">
      <c r="AT508" s="58"/>
      <c r="AU508" s="59"/>
      <c r="AV508" s="56"/>
    </row>
    <row r="509" spans="46:48" ht="15.75">
      <c r="AT509" s="58"/>
      <c r="AU509" s="59"/>
      <c r="AV509" s="56"/>
    </row>
    <row r="510" spans="46:48" ht="15.75">
      <c r="AT510" s="58"/>
      <c r="AU510" s="59"/>
      <c r="AV510" s="56"/>
    </row>
    <row r="511" spans="46:48" ht="15.75">
      <c r="AT511" s="58"/>
      <c r="AU511" s="59"/>
      <c r="AV511" s="56"/>
    </row>
    <row r="512" spans="46:48" ht="15.75">
      <c r="AT512" s="58"/>
      <c r="AU512" s="59"/>
      <c r="AV512" s="56"/>
    </row>
    <row r="513" spans="46:48" ht="15.75">
      <c r="AT513" s="58"/>
      <c r="AU513" s="59"/>
      <c r="AV513" s="56"/>
    </row>
    <row r="514" spans="46:48" ht="15.75">
      <c r="AT514" s="58"/>
      <c r="AU514" s="59"/>
      <c r="AV514" s="56"/>
    </row>
    <row r="515" spans="46:48" ht="15.75">
      <c r="AT515" s="58"/>
      <c r="AU515" s="59"/>
      <c r="AV515" s="56"/>
    </row>
    <row r="516" spans="46:48" ht="15.75">
      <c r="AT516" s="58"/>
      <c r="AU516" s="59"/>
      <c r="AV516" s="56"/>
    </row>
    <row r="517" spans="46:48" ht="15.75">
      <c r="AT517" s="58"/>
      <c r="AU517" s="59"/>
      <c r="AV517" s="56"/>
    </row>
    <row r="518" spans="46:48" ht="15.75">
      <c r="AT518" s="58"/>
      <c r="AU518" s="59"/>
      <c r="AV518" s="56"/>
    </row>
    <row r="519" spans="46:48" ht="15.75">
      <c r="AT519" s="58"/>
      <c r="AU519" s="59"/>
      <c r="AV519" s="56"/>
    </row>
    <row r="520" spans="46:48" ht="15.75">
      <c r="AT520" s="58"/>
      <c r="AU520" s="59"/>
      <c r="AV520" s="56"/>
    </row>
    <row r="521" spans="46:48" ht="15.75">
      <c r="AT521" s="58"/>
      <c r="AU521" s="59"/>
      <c r="AV521" s="56"/>
    </row>
    <row r="522" spans="46:48" ht="15.75">
      <c r="AT522" s="58"/>
      <c r="AU522" s="59"/>
      <c r="AV522" s="56"/>
    </row>
    <row r="523" spans="46:48" ht="15.75">
      <c r="AT523" s="58"/>
      <c r="AU523" s="59"/>
      <c r="AV523" s="56"/>
    </row>
    <row r="524" spans="46:48" ht="15.75">
      <c r="AT524" s="58"/>
      <c r="AU524" s="59"/>
      <c r="AV524" s="56"/>
    </row>
    <row r="525" spans="46:48" ht="15.75">
      <c r="AT525" s="58"/>
      <c r="AU525" s="59"/>
      <c r="AV525" s="56"/>
    </row>
    <row r="526" spans="46:48" ht="15.75">
      <c r="AT526" s="58"/>
      <c r="AU526" s="59"/>
      <c r="AV526" s="56"/>
    </row>
    <row r="527" spans="46:48" ht="15.75">
      <c r="AT527" s="58"/>
      <c r="AU527" s="59"/>
      <c r="AV527" s="56"/>
    </row>
    <row r="528" spans="46:48" ht="15.75">
      <c r="AT528" s="58"/>
      <c r="AU528" s="59"/>
      <c r="AV528" s="56"/>
    </row>
    <row r="529" spans="46:48" ht="15.75">
      <c r="AT529" s="58"/>
      <c r="AU529" s="59"/>
      <c r="AV529" s="56"/>
    </row>
    <row r="530" spans="46:48" ht="15.75">
      <c r="AT530" s="58"/>
      <c r="AU530" s="59"/>
      <c r="AV530" s="56"/>
    </row>
    <row r="531" spans="46:48" ht="15.75">
      <c r="AT531" s="58"/>
      <c r="AU531" s="59"/>
      <c r="AV531" s="56"/>
    </row>
    <row r="532" spans="46:48" ht="15.75">
      <c r="AT532" s="58"/>
      <c r="AU532" s="59"/>
      <c r="AV532" s="56"/>
    </row>
    <row r="533" spans="46:48" ht="15.75">
      <c r="AT533" s="58"/>
      <c r="AU533" s="59"/>
      <c r="AV533" s="56"/>
    </row>
    <row r="534" spans="46:48" ht="15.75">
      <c r="AT534" s="58"/>
      <c r="AU534" s="59"/>
      <c r="AV534" s="56"/>
    </row>
    <row r="535" spans="46:48" ht="15.75">
      <c r="AT535" s="58"/>
      <c r="AU535" s="59"/>
      <c r="AV535" s="56"/>
    </row>
    <row r="536" spans="46:48" ht="15.75">
      <c r="AT536" s="58"/>
      <c r="AU536" s="59"/>
      <c r="AV536" s="56"/>
    </row>
    <row r="537" spans="46:48" ht="15.75">
      <c r="AT537" s="58"/>
      <c r="AU537" s="59"/>
      <c r="AV537" s="56"/>
    </row>
    <row r="538" spans="46:48" ht="15.75">
      <c r="AT538" s="58"/>
      <c r="AU538" s="59"/>
      <c r="AV538" s="56"/>
    </row>
    <row r="539" spans="46:48" ht="15.75">
      <c r="AT539" s="58"/>
      <c r="AU539" s="59"/>
      <c r="AV539" s="56"/>
    </row>
    <row r="540" spans="46:48" ht="15.75">
      <c r="AT540" s="58"/>
      <c r="AU540" s="59"/>
      <c r="AV540" s="56"/>
    </row>
    <row r="541" spans="46:48" ht="15.75">
      <c r="AT541" s="58"/>
      <c r="AU541" s="59"/>
      <c r="AV541" s="56"/>
    </row>
    <row r="542" spans="46:48" ht="15.75">
      <c r="AT542" s="58"/>
      <c r="AU542" s="59"/>
      <c r="AV542" s="56"/>
    </row>
    <row r="543" spans="46:48" ht="15.75">
      <c r="AT543" s="58"/>
      <c r="AU543" s="59"/>
      <c r="AV543" s="56"/>
    </row>
    <row r="544" spans="46:48" ht="15.75">
      <c r="AT544" s="58"/>
      <c r="AU544" s="59"/>
      <c r="AV544" s="56"/>
    </row>
    <row r="545" spans="46:48" ht="15.75">
      <c r="AT545" s="58"/>
      <c r="AU545" s="59"/>
      <c r="AV545" s="56"/>
    </row>
    <row r="546" spans="46:48" ht="15.75">
      <c r="AT546" s="58"/>
      <c r="AU546" s="59"/>
      <c r="AV546" s="56"/>
    </row>
    <row r="547" spans="46:48" ht="15.75">
      <c r="AT547" s="58"/>
      <c r="AU547" s="59"/>
      <c r="AV547" s="56"/>
    </row>
    <row r="548" spans="46:48" ht="15.75">
      <c r="AT548" s="58"/>
      <c r="AU548" s="59"/>
      <c r="AV548" s="56"/>
    </row>
    <row r="549" spans="46:48" ht="15.75">
      <c r="AT549" s="58"/>
      <c r="AU549" s="59"/>
      <c r="AV549" s="56"/>
    </row>
    <row r="550" spans="46:48" ht="15.75">
      <c r="AT550" s="58"/>
      <c r="AU550" s="59"/>
      <c r="AV550" s="56"/>
    </row>
    <row r="551" spans="46:48" ht="15.75">
      <c r="AT551" s="58"/>
      <c r="AU551" s="59"/>
      <c r="AV551" s="56"/>
    </row>
    <row r="552" spans="46:48" ht="15.75">
      <c r="AT552" s="58"/>
      <c r="AU552" s="59"/>
      <c r="AV552" s="56"/>
    </row>
    <row r="553" spans="46:48" ht="15.75">
      <c r="AT553" s="58"/>
      <c r="AU553" s="59"/>
      <c r="AV553" s="56"/>
    </row>
    <row r="554" spans="46:48" ht="15.75">
      <c r="AT554" s="58"/>
      <c r="AU554" s="59"/>
      <c r="AV554" s="56"/>
    </row>
    <row r="555" spans="46:48" ht="15.75">
      <c r="AT555" s="58"/>
      <c r="AU555" s="59"/>
      <c r="AV555" s="56"/>
    </row>
    <row r="556" spans="46:48" ht="15.75">
      <c r="AT556" s="58"/>
      <c r="AU556" s="59"/>
      <c r="AV556" s="56"/>
    </row>
    <row r="557" spans="46:48" ht="15.75">
      <c r="AT557" s="58"/>
      <c r="AU557" s="59"/>
      <c r="AV557" s="56"/>
    </row>
    <row r="558" spans="46:48" ht="15.75">
      <c r="AT558" s="58"/>
      <c r="AU558" s="59"/>
      <c r="AV558" s="56"/>
    </row>
    <row r="559" spans="46:48" ht="15.75">
      <c r="AT559" s="58"/>
      <c r="AU559" s="59"/>
      <c r="AV559" s="56"/>
    </row>
    <row r="560" spans="46:48" ht="15.75">
      <c r="AT560" s="58"/>
      <c r="AU560" s="59"/>
      <c r="AV560" s="56"/>
    </row>
    <row r="561" spans="46:48" ht="15.75">
      <c r="AT561" s="58"/>
      <c r="AU561" s="59"/>
      <c r="AV561" s="56"/>
    </row>
    <row r="562" spans="46:48" ht="15.75">
      <c r="AT562" s="58"/>
      <c r="AU562" s="59"/>
      <c r="AV562" s="56"/>
    </row>
    <row r="563" spans="46:48" ht="15.75">
      <c r="AT563" s="58"/>
      <c r="AU563" s="59"/>
      <c r="AV563" s="56"/>
    </row>
    <row r="564" spans="46:48" ht="15.75">
      <c r="AT564" s="58"/>
      <c r="AU564" s="59"/>
      <c r="AV564" s="56"/>
    </row>
    <row r="565" spans="46:48" ht="15.75">
      <c r="AT565" s="58"/>
      <c r="AU565" s="59"/>
      <c r="AV565" s="56"/>
    </row>
    <row r="566" spans="46:48" ht="15.75">
      <c r="AT566" s="58"/>
      <c r="AU566" s="59"/>
      <c r="AV566" s="56"/>
    </row>
    <row r="567" spans="46:48" ht="15.75">
      <c r="AT567" s="58"/>
      <c r="AU567" s="59"/>
      <c r="AV567" s="56"/>
    </row>
    <row r="568" spans="46:48" ht="15.75">
      <c r="AT568" s="58"/>
      <c r="AU568" s="59"/>
      <c r="AV568" s="56"/>
    </row>
    <row r="569" spans="46:48" ht="15.75">
      <c r="AT569" s="58"/>
      <c r="AU569" s="59"/>
      <c r="AV569" s="56"/>
    </row>
    <row r="570" spans="46:48" ht="15.75">
      <c r="AT570" s="58"/>
      <c r="AU570" s="59"/>
      <c r="AV570" s="56"/>
    </row>
    <row r="571" spans="46:48" ht="15.75">
      <c r="AT571" s="58"/>
      <c r="AU571" s="59"/>
      <c r="AV571" s="56"/>
    </row>
    <row r="572" spans="46:48" ht="15.75">
      <c r="AT572" s="58"/>
      <c r="AU572" s="59"/>
      <c r="AV572" s="56"/>
    </row>
    <row r="573" spans="46:48" ht="15.75">
      <c r="AT573" s="58"/>
      <c r="AU573" s="59"/>
      <c r="AV573" s="56"/>
    </row>
    <row r="574" spans="46:48" ht="15.75">
      <c r="AT574" s="58"/>
      <c r="AU574" s="59"/>
      <c r="AV574" s="56"/>
    </row>
    <row r="575" spans="46:48" ht="15.75">
      <c r="AT575" s="58"/>
      <c r="AU575" s="59"/>
      <c r="AV575" s="56"/>
    </row>
    <row r="576" spans="46:48" ht="15.75">
      <c r="AT576" s="58"/>
      <c r="AU576" s="59"/>
      <c r="AV576" s="56"/>
    </row>
    <row r="577" spans="46:48" ht="15.75">
      <c r="AT577" s="58"/>
      <c r="AU577" s="59"/>
      <c r="AV577" s="56"/>
    </row>
    <row r="578" spans="46:48" ht="15.75">
      <c r="AT578" s="58"/>
      <c r="AU578" s="59"/>
      <c r="AV578" s="56"/>
    </row>
    <row r="579" spans="46:48" ht="15.75">
      <c r="AT579" s="58"/>
      <c r="AU579" s="59"/>
      <c r="AV579" s="56"/>
    </row>
    <row r="580" spans="46:48" ht="15.75">
      <c r="AT580" s="58"/>
      <c r="AU580" s="59"/>
      <c r="AV580" s="56"/>
    </row>
    <row r="581" spans="46:48" ht="15.75">
      <c r="AT581" s="58"/>
      <c r="AU581" s="59"/>
      <c r="AV581" s="56"/>
    </row>
    <row r="582" spans="46:48" ht="15.75">
      <c r="AT582" s="58"/>
      <c r="AU582" s="59"/>
      <c r="AV582" s="56"/>
    </row>
    <row r="583" spans="46:48" ht="15.75">
      <c r="AT583" s="58"/>
      <c r="AU583" s="59"/>
      <c r="AV583" s="56"/>
    </row>
    <row r="584" spans="46:48" ht="15.75">
      <c r="AT584" s="58"/>
      <c r="AU584" s="59"/>
      <c r="AV584" s="56"/>
    </row>
    <row r="585" spans="46:48" ht="15.75">
      <c r="AT585" s="58"/>
      <c r="AU585" s="59"/>
      <c r="AV585" s="56"/>
    </row>
    <row r="586" spans="46:48" ht="15.75">
      <c r="AT586" s="58"/>
      <c r="AU586" s="59"/>
      <c r="AV586" s="56"/>
    </row>
    <row r="587" spans="46:48" ht="15.75">
      <c r="AT587" s="58"/>
      <c r="AU587" s="59"/>
      <c r="AV587" s="56"/>
    </row>
    <row r="588" spans="46:48" ht="15.75">
      <c r="AT588" s="58"/>
      <c r="AU588" s="59"/>
      <c r="AV588" s="56"/>
    </row>
    <row r="589" spans="46:48" ht="15.75">
      <c r="AT589" s="58"/>
      <c r="AU589" s="59"/>
      <c r="AV589" s="56"/>
    </row>
    <row r="590" spans="46:48" ht="15.75">
      <c r="AT590" s="58"/>
      <c r="AU590" s="59"/>
      <c r="AV590" s="56"/>
    </row>
    <row r="591" spans="46:48" ht="15.75">
      <c r="AT591" s="58"/>
      <c r="AU591" s="59"/>
      <c r="AV591" s="56"/>
    </row>
    <row r="592" spans="46:48" ht="15.75">
      <c r="AT592" s="58"/>
      <c r="AU592" s="59"/>
      <c r="AV592" s="56"/>
    </row>
    <row r="593" spans="46:48" ht="15.75">
      <c r="AT593" s="58"/>
      <c r="AU593" s="59"/>
      <c r="AV593" s="56"/>
    </row>
    <row r="594" spans="46:48" ht="15.75">
      <c r="AT594" s="58"/>
      <c r="AU594" s="59"/>
      <c r="AV594" s="56"/>
    </row>
    <row r="595" spans="46:48" ht="15.75">
      <c r="AT595" s="58"/>
      <c r="AU595" s="59"/>
      <c r="AV595" s="56"/>
    </row>
    <row r="596" spans="46:48" ht="15.75">
      <c r="AT596" s="58"/>
      <c r="AU596" s="59"/>
      <c r="AV596" s="56"/>
    </row>
    <row r="597" spans="46:48" ht="15.75">
      <c r="AT597" s="58"/>
      <c r="AU597" s="59"/>
      <c r="AV597" s="56"/>
    </row>
    <row r="598" spans="46:48" ht="15.75">
      <c r="AT598" s="58"/>
      <c r="AU598" s="59"/>
      <c r="AV598" s="56"/>
    </row>
    <row r="599" spans="46:48" ht="15.75">
      <c r="AT599" s="58"/>
      <c r="AU599" s="59"/>
      <c r="AV599" s="56"/>
    </row>
    <row r="600" spans="46:48" ht="15.75">
      <c r="AT600" s="58"/>
      <c r="AU600" s="59"/>
      <c r="AV600" s="56"/>
    </row>
    <row r="601" spans="46:48" ht="15.75">
      <c r="AT601" s="58"/>
      <c r="AU601" s="59"/>
      <c r="AV601" s="56"/>
    </row>
    <row r="602" spans="46:48" ht="15.75">
      <c r="AT602" s="58"/>
      <c r="AU602" s="59"/>
      <c r="AV602" s="56"/>
    </row>
    <row r="603" spans="46:48" ht="15.75">
      <c r="AT603" s="58"/>
      <c r="AU603" s="59"/>
      <c r="AV603" s="56"/>
    </row>
    <row r="604" spans="46:48" ht="15.75">
      <c r="AT604" s="58"/>
      <c r="AU604" s="59"/>
      <c r="AV604" s="56"/>
    </row>
    <row r="605" spans="46:48" ht="15.75">
      <c r="AT605" s="58"/>
      <c r="AU605" s="59"/>
      <c r="AV605" s="56"/>
    </row>
    <row r="606" spans="46:48" ht="15.75">
      <c r="AT606" s="58"/>
      <c r="AU606" s="59"/>
      <c r="AV606" s="56"/>
    </row>
    <row r="607" spans="46:48" ht="15.75">
      <c r="AT607" s="58"/>
      <c r="AU607" s="59"/>
      <c r="AV607" s="56"/>
    </row>
    <row r="608" spans="46:48" ht="15.75">
      <c r="AT608" s="58"/>
      <c r="AU608" s="59"/>
      <c r="AV608" s="56"/>
    </row>
    <row r="609" spans="46:48" ht="15.75">
      <c r="AT609" s="58"/>
      <c r="AU609" s="59"/>
      <c r="AV609" s="56"/>
    </row>
    <row r="610" spans="46:48" ht="15.75">
      <c r="AT610" s="58"/>
      <c r="AU610" s="59"/>
      <c r="AV610" s="56"/>
    </row>
    <row r="611" spans="46:48" ht="15.75">
      <c r="AT611" s="58"/>
      <c r="AU611" s="59"/>
      <c r="AV611" s="56"/>
    </row>
    <row r="612" spans="46:48" ht="15.75">
      <c r="AT612" s="58"/>
      <c r="AU612" s="59"/>
      <c r="AV612" s="56"/>
    </row>
    <row r="613" spans="46:48" ht="15.75">
      <c r="AT613" s="58"/>
      <c r="AU613" s="59"/>
      <c r="AV613" s="56"/>
    </row>
    <row r="614" spans="46:48" ht="15.75">
      <c r="AT614" s="58"/>
      <c r="AU614" s="59"/>
      <c r="AV614" s="56"/>
    </row>
    <row r="615" spans="46:48" ht="15.75">
      <c r="AT615" s="58"/>
      <c r="AU615" s="59"/>
      <c r="AV615" s="56"/>
    </row>
    <row r="616" spans="46:48" ht="15.75">
      <c r="AT616" s="58"/>
      <c r="AU616" s="59"/>
      <c r="AV616" s="56"/>
    </row>
    <row r="617" spans="46:48" ht="15.75">
      <c r="AT617" s="58"/>
      <c r="AU617" s="59"/>
      <c r="AV617" s="56"/>
    </row>
    <row r="618" spans="46:48" ht="15.75">
      <c r="AT618" s="58"/>
      <c r="AU618" s="59"/>
      <c r="AV618" s="56"/>
    </row>
    <row r="619" spans="46:48" ht="15.75">
      <c r="AT619" s="58"/>
      <c r="AU619" s="59"/>
      <c r="AV619" s="56"/>
    </row>
    <row r="620" spans="46:48" ht="15.75">
      <c r="AT620" s="58"/>
      <c r="AU620" s="59"/>
      <c r="AV620" s="56"/>
    </row>
    <row r="621" spans="46:48" ht="15.75">
      <c r="AT621" s="58"/>
      <c r="AU621" s="59"/>
      <c r="AV621" s="56"/>
    </row>
    <row r="622" spans="46:48" ht="15.75">
      <c r="AT622" s="58"/>
      <c r="AU622" s="59"/>
      <c r="AV622" s="56"/>
    </row>
    <row r="623" spans="46:48" ht="15.75">
      <c r="AT623" s="58"/>
      <c r="AU623" s="59"/>
      <c r="AV623" s="56"/>
    </row>
    <row r="624" spans="46:48" ht="15.75">
      <c r="AT624" s="58"/>
      <c r="AU624" s="59"/>
      <c r="AV624" s="56"/>
    </row>
    <row r="625" spans="46:48" ht="15.75">
      <c r="AT625" s="58"/>
      <c r="AU625" s="59"/>
      <c r="AV625" s="56"/>
    </row>
    <row r="626" spans="46:48" ht="15.75">
      <c r="AT626" s="58"/>
      <c r="AU626" s="59"/>
      <c r="AV626" s="56"/>
    </row>
    <row r="627" spans="46:48" ht="15.75">
      <c r="AT627" s="58"/>
      <c r="AU627" s="59"/>
      <c r="AV627" s="56"/>
    </row>
    <row r="628" spans="46:48" ht="15.75">
      <c r="AT628" s="58"/>
      <c r="AU628" s="59"/>
      <c r="AV628" s="56"/>
    </row>
    <row r="629" spans="46:48" ht="15.75">
      <c r="AT629" s="58"/>
      <c r="AU629" s="59"/>
      <c r="AV629" s="56"/>
    </row>
    <row r="630" spans="46:48" ht="15.75">
      <c r="AT630" s="58"/>
      <c r="AU630" s="59"/>
      <c r="AV630" s="56"/>
    </row>
    <row r="631" spans="46:48" ht="15.75">
      <c r="AT631" s="58"/>
      <c r="AU631" s="59"/>
      <c r="AV631" s="56"/>
    </row>
    <row r="632" spans="46:48" ht="15.75">
      <c r="AT632" s="58"/>
      <c r="AU632" s="59"/>
      <c r="AV632" s="56"/>
    </row>
    <row r="633" spans="46:48" ht="15.75">
      <c r="AT633" s="58"/>
      <c r="AU633" s="59"/>
      <c r="AV633" s="56"/>
    </row>
    <row r="634" spans="46:48" ht="15.75">
      <c r="AT634" s="58"/>
      <c r="AU634" s="59"/>
      <c r="AV634" s="56"/>
    </row>
    <row r="635" spans="46:48" ht="15.75">
      <c r="AT635" s="58"/>
      <c r="AU635" s="59"/>
      <c r="AV635" s="56"/>
    </row>
    <row r="636" spans="46:48" ht="15.75">
      <c r="AT636" s="58"/>
      <c r="AU636" s="59"/>
      <c r="AV636" s="56"/>
    </row>
    <row r="637" spans="46:48" ht="15.75">
      <c r="AT637" s="58"/>
      <c r="AU637" s="59"/>
      <c r="AV637" s="56"/>
    </row>
    <row r="638" spans="46:48" ht="15.75">
      <c r="AT638" s="58"/>
      <c r="AU638" s="59"/>
      <c r="AV638" s="56"/>
    </row>
    <row r="639" spans="46:48" ht="15.75">
      <c r="AT639" s="58"/>
      <c r="AU639" s="59"/>
      <c r="AV639" s="56"/>
    </row>
    <row r="640" spans="46:48" ht="15.75">
      <c r="AT640" s="58"/>
      <c r="AU640" s="59"/>
      <c r="AV640" s="56"/>
    </row>
    <row r="641" spans="46:48" ht="15.75">
      <c r="AT641" s="58"/>
      <c r="AU641" s="59"/>
      <c r="AV641" s="56"/>
    </row>
    <row r="642" spans="46:48" ht="15.75">
      <c r="AT642" s="58"/>
      <c r="AU642" s="59"/>
      <c r="AV642" s="56"/>
    </row>
    <row r="643" spans="46:48" ht="15.75">
      <c r="AT643" s="58"/>
      <c r="AU643" s="59"/>
      <c r="AV643" s="56"/>
    </row>
    <row r="644" spans="46:48" ht="15.75">
      <c r="AT644" s="58"/>
      <c r="AU644" s="59"/>
      <c r="AV644" s="56"/>
    </row>
    <row r="645" spans="46:48" ht="15.75">
      <c r="AT645" s="58"/>
      <c r="AU645" s="59"/>
      <c r="AV645" s="56"/>
    </row>
    <row r="646" spans="46:48" ht="15.75">
      <c r="AT646" s="58"/>
      <c r="AU646" s="59"/>
      <c r="AV646" s="56"/>
    </row>
    <row r="647" spans="46:48" ht="15.75">
      <c r="AT647" s="58"/>
      <c r="AU647" s="59"/>
      <c r="AV647" s="56"/>
    </row>
    <row r="648" spans="46:48" ht="15.75">
      <c r="AT648" s="58"/>
      <c r="AU648" s="59"/>
      <c r="AV648" s="56"/>
    </row>
    <row r="649" spans="46:48" ht="15.75">
      <c r="AT649" s="58"/>
      <c r="AU649" s="59"/>
      <c r="AV649" s="56"/>
    </row>
    <row r="650" spans="46:48" ht="15.75">
      <c r="AT650" s="58"/>
      <c r="AU650" s="59"/>
      <c r="AV650" s="56"/>
    </row>
    <row r="651" spans="46:48" ht="15.75">
      <c r="AT651" s="58"/>
      <c r="AU651" s="59"/>
      <c r="AV651" s="56"/>
    </row>
    <row r="652" spans="46:48" ht="15.75">
      <c r="AT652" s="58"/>
      <c r="AU652" s="59"/>
      <c r="AV652" s="56"/>
    </row>
    <row r="653" spans="46:48" ht="15.75">
      <c r="AT653" s="58"/>
      <c r="AU653" s="59"/>
      <c r="AV653" s="56"/>
    </row>
    <row r="654" spans="46:48" ht="15.75">
      <c r="AT654" s="58"/>
      <c r="AU654" s="59"/>
      <c r="AV654" s="56"/>
    </row>
    <row r="655" spans="46:48" ht="15.75">
      <c r="AT655" s="58"/>
      <c r="AU655" s="59"/>
      <c r="AV655" s="56"/>
    </row>
    <row r="656" spans="46:48" ht="15.75">
      <c r="AT656" s="58"/>
      <c r="AU656" s="59"/>
      <c r="AV656" s="56"/>
    </row>
    <row r="657" spans="46:48" ht="15.75">
      <c r="AT657" s="58"/>
      <c r="AU657" s="59"/>
      <c r="AV657" s="56"/>
    </row>
    <row r="658" spans="46:48" ht="15.75">
      <c r="AT658" s="58"/>
      <c r="AU658" s="59"/>
      <c r="AV658" s="56"/>
    </row>
    <row r="659" spans="46:48" ht="15.75">
      <c r="AT659" s="58"/>
      <c r="AU659" s="59"/>
      <c r="AV659" s="56"/>
    </row>
    <row r="660" spans="46:48" ht="15.75">
      <c r="AT660" s="58"/>
      <c r="AU660" s="59"/>
      <c r="AV660" s="56"/>
    </row>
    <row r="661" spans="46:48" ht="15.75">
      <c r="AT661" s="58"/>
      <c r="AU661" s="59"/>
      <c r="AV661" s="56"/>
    </row>
    <row r="662" spans="46:48" ht="15.75">
      <c r="AT662" s="58"/>
      <c r="AU662" s="59"/>
      <c r="AV662" s="56"/>
    </row>
    <row r="663" spans="46:48" ht="15.75">
      <c r="AT663" s="58"/>
      <c r="AU663" s="59"/>
      <c r="AV663" s="56"/>
    </row>
    <row r="664" spans="46:48" ht="15.75">
      <c r="AT664" s="58"/>
      <c r="AU664" s="59"/>
      <c r="AV664" s="56"/>
    </row>
    <row r="665" spans="46:48" ht="15.75">
      <c r="AT665" s="58"/>
      <c r="AU665" s="59"/>
      <c r="AV665" s="56"/>
    </row>
    <row r="666" spans="46:48" ht="15.75">
      <c r="AT666" s="58"/>
      <c r="AU666" s="59"/>
      <c r="AV666" s="56"/>
    </row>
    <row r="667" spans="46:48" ht="15.75">
      <c r="AT667" s="58"/>
      <c r="AU667" s="59"/>
      <c r="AV667" s="56"/>
    </row>
    <row r="668" spans="46:48" ht="15.75">
      <c r="AT668" s="58"/>
      <c r="AU668" s="59"/>
      <c r="AV668" s="56"/>
    </row>
    <row r="669" spans="46:48" ht="15.75">
      <c r="AT669" s="58"/>
      <c r="AU669" s="59"/>
      <c r="AV669" s="56"/>
    </row>
    <row r="670" spans="46:48" ht="15.75">
      <c r="AT670" s="58"/>
      <c r="AU670" s="59"/>
      <c r="AV670" s="56"/>
    </row>
    <row r="671" spans="46:48" ht="15.75">
      <c r="AT671" s="58"/>
      <c r="AU671" s="59"/>
      <c r="AV671" s="56"/>
    </row>
    <row r="672" spans="46:48" ht="15.75">
      <c r="AT672" s="58"/>
      <c r="AU672" s="59"/>
      <c r="AV672" s="56"/>
    </row>
    <row r="673" spans="46:48" ht="15.75">
      <c r="AT673" s="58"/>
      <c r="AU673" s="59"/>
      <c r="AV673" s="56"/>
    </row>
    <row r="674" spans="46:48" ht="15.75">
      <c r="AT674" s="58"/>
      <c r="AU674" s="59"/>
      <c r="AV674" s="56"/>
    </row>
    <row r="675" spans="46:48" ht="15.75">
      <c r="AT675" s="58"/>
      <c r="AU675" s="59"/>
      <c r="AV675" s="56"/>
    </row>
    <row r="676" spans="46:48" ht="15.75">
      <c r="AT676" s="58"/>
      <c r="AU676" s="59"/>
      <c r="AV676" s="56"/>
    </row>
    <row r="677" spans="46:48" ht="15.75">
      <c r="AT677" s="58"/>
      <c r="AU677" s="59"/>
      <c r="AV677" s="56"/>
    </row>
    <row r="678" spans="46:48" ht="15.75">
      <c r="AT678" s="58"/>
      <c r="AU678" s="59"/>
      <c r="AV678" s="56"/>
    </row>
    <row r="679" spans="46:48" ht="15.75">
      <c r="AT679" s="58"/>
      <c r="AU679" s="59"/>
      <c r="AV679" s="56"/>
    </row>
    <row r="680" spans="46:48" ht="15.75">
      <c r="AT680" s="58"/>
      <c r="AU680" s="59"/>
      <c r="AV680" s="56"/>
    </row>
    <row r="681" spans="46:48" ht="15.75">
      <c r="AT681" s="58"/>
      <c r="AU681" s="59"/>
      <c r="AV681" s="56"/>
    </row>
    <row r="682" spans="46:48" ht="15.75">
      <c r="AT682" s="58"/>
      <c r="AU682" s="59"/>
      <c r="AV682" s="56"/>
    </row>
    <row r="683" spans="46:48" ht="15.75">
      <c r="AT683" s="58"/>
      <c r="AU683" s="59"/>
      <c r="AV683" s="56"/>
    </row>
    <row r="684" spans="46:48" ht="15.75">
      <c r="AT684" s="58"/>
      <c r="AU684" s="59"/>
      <c r="AV684" s="56"/>
    </row>
    <row r="685" spans="46:48" ht="15.75">
      <c r="AT685" s="58"/>
      <c r="AU685" s="59"/>
      <c r="AV685" s="56"/>
    </row>
    <row r="686" spans="46:48" ht="15.75">
      <c r="AT686" s="58"/>
      <c r="AU686" s="59"/>
      <c r="AV686" s="56"/>
    </row>
    <row r="687" spans="46:48" ht="15.75">
      <c r="AT687" s="58"/>
      <c r="AU687" s="59"/>
      <c r="AV687" s="56"/>
    </row>
    <row r="688" spans="46:48" ht="15.75">
      <c r="AT688" s="58"/>
      <c r="AU688" s="59"/>
      <c r="AV688" s="56"/>
    </row>
    <row r="689" spans="46:48" ht="15.75">
      <c r="AT689" s="58"/>
      <c r="AU689" s="59"/>
      <c r="AV689" s="56"/>
    </row>
    <row r="690" spans="46:48" ht="15.75">
      <c r="AT690" s="58"/>
      <c r="AU690" s="59"/>
      <c r="AV690" s="56"/>
    </row>
    <row r="691" spans="46:48" ht="15.75">
      <c r="AT691" s="58"/>
      <c r="AU691" s="59"/>
      <c r="AV691" s="56"/>
    </row>
    <row r="692" spans="46:48" ht="15.75">
      <c r="AT692" s="58"/>
      <c r="AU692" s="59"/>
      <c r="AV692" s="56"/>
    </row>
    <row r="693" spans="46:48" ht="15.75">
      <c r="AT693" s="58"/>
      <c r="AU693" s="59"/>
      <c r="AV693" s="56"/>
    </row>
    <row r="694" spans="46:48" ht="15.75">
      <c r="AT694" s="58"/>
      <c r="AU694" s="59"/>
      <c r="AV694" s="56"/>
    </row>
    <row r="695" spans="46:48" ht="15.75">
      <c r="AT695" s="58"/>
      <c r="AU695" s="59"/>
      <c r="AV695" s="56"/>
    </row>
    <row r="696" spans="46:48" ht="15.75">
      <c r="AT696" s="58"/>
      <c r="AU696" s="59"/>
      <c r="AV696" s="56"/>
    </row>
    <row r="697" spans="46:48" ht="15.75">
      <c r="AT697" s="58"/>
      <c r="AU697" s="59"/>
      <c r="AV697" s="56"/>
    </row>
    <row r="698" spans="46:48" ht="15.75">
      <c r="AT698" s="58"/>
      <c r="AU698" s="59"/>
      <c r="AV698" s="56"/>
    </row>
  </sheetData>
  <sheetProtection/>
  <mergeCells count="42">
    <mergeCell ref="C60:C61"/>
    <mergeCell ref="C35:C37"/>
    <mergeCell ref="C38:C40"/>
    <mergeCell ref="C32:C34"/>
    <mergeCell ref="C55:C56"/>
    <mergeCell ref="C19:C21"/>
    <mergeCell ref="C43:C45"/>
    <mergeCell ref="B1:AT1"/>
    <mergeCell ref="B3:AS3"/>
    <mergeCell ref="B4:AA4"/>
    <mergeCell ref="AQ5:AS5"/>
    <mergeCell ref="AK5:AM5"/>
    <mergeCell ref="AH5:AJ5"/>
    <mergeCell ref="W5:AA5"/>
    <mergeCell ref="Q5:S5"/>
    <mergeCell ref="AB5:AD5"/>
    <mergeCell ref="AW5:AX5"/>
    <mergeCell ref="AT5:AV5"/>
    <mergeCell ref="AN5:AP5"/>
    <mergeCell ref="AE4:AV4"/>
    <mergeCell ref="AE5:AG5"/>
    <mergeCell ref="C13:C15"/>
    <mergeCell ref="A5:A6"/>
    <mergeCell ref="B5:B6"/>
    <mergeCell ref="T5:V5"/>
    <mergeCell ref="C5:C6"/>
    <mergeCell ref="I5:M5"/>
    <mergeCell ref="A93:A94"/>
    <mergeCell ref="C63:C65"/>
    <mergeCell ref="N5:P5"/>
    <mergeCell ref="D5:H5"/>
    <mergeCell ref="C46:C48"/>
    <mergeCell ref="B95:B96"/>
    <mergeCell ref="C7:C9"/>
    <mergeCell ref="C25:C27"/>
    <mergeCell ref="C22:C24"/>
    <mergeCell ref="C16:C18"/>
    <mergeCell ref="C10:C11"/>
    <mergeCell ref="C58:C59"/>
    <mergeCell ref="C28:C30"/>
    <mergeCell ref="C49:C51"/>
    <mergeCell ref="C52:C54"/>
  </mergeCells>
  <printOptions/>
  <pageMargins left="0.28" right="0.17" top="0.63" bottom="1" header="0.5" footer="0.5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17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5.25390625" style="0" customWidth="1"/>
    <col min="2" max="2" width="23.875" style="0" customWidth="1"/>
    <col min="3" max="3" width="21.00390625" style="0" customWidth="1"/>
    <col min="4" max="4" width="21.125" style="0" customWidth="1"/>
  </cols>
  <sheetData>
    <row r="1" spans="1:4" ht="12.75">
      <c r="A1" s="24"/>
      <c r="D1" s="24"/>
    </row>
    <row r="2" spans="1:4" ht="18">
      <c r="A2" s="24"/>
      <c r="B2" s="27" t="s">
        <v>131</v>
      </c>
      <c r="C2" s="27"/>
      <c r="D2" s="1460"/>
    </row>
    <row r="3" spans="1:4" ht="12.75">
      <c r="A3" s="24"/>
      <c r="D3" s="24"/>
    </row>
    <row r="4" spans="1:4" ht="15.75" thickBot="1">
      <c r="A4" s="26"/>
      <c r="B4" s="27"/>
      <c r="C4" s="27"/>
      <c r="D4" s="26"/>
    </row>
    <row r="5" spans="1:4" ht="16.5" thickBot="1">
      <c r="A5" s="2060" t="s">
        <v>30</v>
      </c>
      <c r="B5" s="2063" t="s">
        <v>25</v>
      </c>
      <c r="C5" s="2066" t="s">
        <v>11</v>
      </c>
      <c r="D5" s="2067"/>
    </row>
    <row r="6" spans="1:4" ht="15.75">
      <c r="A6" s="2061"/>
      <c r="B6" s="2064"/>
      <c r="C6" s="1470" t="s">
        <v>122</v>
      </c>
      <c r="D6" s="1468" t="s">
        <v>123</v>
      </c>
    </row>
    <row r="7" spans="1:4" ht="15.75" customHeight="1" thickBot="1">
      <c r="A7" s="2062"/>
      <c r="B7" s="2065"/>
      <c r="C7" s="1469" t="s">
        <v>27</v>
      </c>
      <c r="D7" s="1469" t="s">
        <v>27</v>
      </c>
    </row>
    <row r="8" spans="1:4" ht="15">
      <c r="A8" s="1461">
        <v>1</v>
      </c>
      <c r="B8" s="1462" t="s">
        <v>31</v>
      </c>
      <c r="C8" s="1506">
        <v>0</v>
      </c>
      <c r="D8" s="1507">
        <v>5</v>
      </c>
    </row>
    <row r="9" spans="1:4" ht="15">
      <c r="A9" s="1461">
        <v>2</v>
      </c>
      <c r="B9" s="1462" t="s">
        <v>32</v>
      </c>
      <c r="C9" s="1508">
        <v>0</v>
      </c>
      <c r="D9" s="1509">
        <v>15</v>
      </c>
    </row>
    <row r="10" spans="1:4" ht="15">
      <c r="A10" s="1461">
        <v>3</v>
      </c>
      <c r="B10" s="1462" t="s">
        <v>33</v>
      </c>
      <c r="C10" s="1508">
        <v>0</v>
      </c>
      <c r="D10" s="1509">
        <v>0</v>
      </c>
    </row>
    <row r="11" spans="1:4" ht="15">
      <c r="A11" s="1461">
        <v>4</v>
      </c>
      <c r="B11" s="1462" t="s">
        <v>34</v>
      </c>
      <c r="C11" s="1508">
        <v>0</v>
      </c>
      <c r="D11" s="1509">
        <v>0</v>
      </c>
    </row>
    <row r="12" spans="1:4" ht="15">
      <c r="A12" s="1461">
        <v>5</v>
      </c>
      <c r="B12" s="1462" t="s">
        <v>35</v>
      </c>
      <c r="C12" s="1508">
        <v>0</v>
      </c>
      <c r="D12" s="1509">
        <v>0</v>
      </c>
    </row>
    <row r="13" spans="1:4" ht="15">
      <c r="A13" s="1461">
        <v>6</v>
      </c>
      <c r="B13" s="1462" t="s">
        <v>36</v>
      </c>
      <c r="C13" s="1508">
        <v>0</v>
      </c>
      <c r="D13" s="1509">
        <v>7</v>
      </c>
    </row>
    <row r="14" spans="1:4" ht="15">
      <c r="A14" s="1461">
        <v>7</v>
      </c>
      <c r="B14" s="1462" t="s">
        <v>37</v>
      </c>
      <c r="C14" s="1508">
        <v>0</v>
      </c>
      <c r="D14" s="1509">
        <v>20</v>
      </c>
    </row>
    <row r="15" spans="1:4" ht="15">
      <c r="A15" s="385">
        <v>8</v>
      </c>
      <c r="B15" s="1462" t="s">
        <v>38</v>
      </c>
      <c r="C15" s="1508">
        <v>0</v>
      </c>
      <c r="D15" s="1509">
        <v>0</v>
      </c>
    </row>
    <row r="16" spans="1:4" ht="15.75" thickBot="1">
      <c r="A16" s="1463">
        <v>9</v>
      </c>
      <c r="B16" s="1464" t="s">
        <v>124</v>
      </c>
      <c r="C16" s="1510">
        <v>0</v>
      </c>
      <c r="D16" s="1511">
        <v>1028</v>
      </c>
    </row>
    <row r="17" spans="1:4" ht="16.5" thickBot="1">
      <c r="A17" s="1465"/>
      <c r="B17" s="1466" t="s">
        <v>39</v>
      </c>
      <c r="C17" s="1467">
        <f>SUM(C8:C16)</f>
        <v>0</v>
      </c>
      <c r="D17" s="1467">
        <f>SUM(D8:D16)</f>
        <v>1075</v>
      </c>
    </row>
  </sheetData>
  <sheetProtection/>
  <mergeCells count="3">
    <mergeCell ref="A5:A7"/>
    <mergeCell ref="B5:B7"/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Q21"/>
  <sheetViews>
    <sheetView zoomScale="90" zoomScaleNormal="90" zoomScalePageLayoutView="0" workbookViewId="0" topLeftCell="A1">
      <selection activeCell="J10" sqref="J10"/>
    </sheetView>
  </sheetViews>
  <sheetFormatPr defaultColWidth="9.00390625" defaultRowHeight="12.75"/>
  <cols>
    <col min="1" max="1" width="3.125" style="155" customWidth="1"/>
    <col min="2" max="2" width="14.75390625" style="128" customWidth="1"/>
    <col min="3" max="3" width="4.375" style="128" customWidth="1"/>
    <col min="4" max="4" width="4.875" style="128" customWidth="1"/>
    <col min="5" max="5" width="3.875" style="128" customWidth="1"/>
    <col min="6" max="9" width="4.25390625" style="128" customWidth="1"/>
    <col min="10" max="10" width="4.625" style="128" customWidth="1"/>
    <col min="11" max="11" width="4.125" style="128" customWidth="1"/>
    <col min="12" max="12" width="4.625" style="128" customWidth="1"/>
    <col min="13" max="13" width="4.125" style="128" customWidth="1"/>
    <col min="14" max="14" width="3.875" style="128" customWidth="1"/>
    <col min="15" max="15" width="4.375" style="1" customWidth="1"/>
    <col min="16" max="16" width="4.75390625" style="1" customWidth="1"/>
    <col min="17" max="17" width="4.00390625" style="1" customWidth="1"/>
    <col min="18" max="18" width="4.375" style="1" customWidth="1"/>
    <col min="19" max="24" width="4.00390625" style="1" customWidth="1"/>
    <col min="25" max="25" width="4.25390625" style="1" customWidth="1"/>
    <col min="26" max="27" width="4.00390625" style="1" customWidth="1"/>
    <col min="28" max="28" width="4.25390625" style="1" customWidth="1"/>
    <col min="29" max="30" width="4.00390625" style="1" customWidth="1"/>
    <col min="31" max="31" width="4.125" style="1" customWidth="1"/>
    <col min="32" max="32" width="4.00390625" style="1" customWidth="1"/>
    <col min="33" max="33" width="4.125" style="1" customWidth="1"/>
    <col min="34" max="34" width="4.25390625" style="1" customWidth="1"/>
    <col min="35" max="35" width="3.875" style="1" customWidth="1"/>
    <col min="36" max="36" width="4.625" style="1" customWidth="1"/>
    <col min="37" max="37" width="4.125" style="1" customWidth="1"/>
    <col min="38" max="38" width="3.75390625" style="1" customWidth="1"/>
    <col min="39" max="39" width="4.125" style="1" customWidth="1"/>
    <col min="40" max="40" width="4.00390625" style="1" customWidth="1"/>
    <col min="41" max="41" width="3.875" style="1" customWidth="1"/>
    <col min="42" max="42" width="12.875" style="1" customWidth="1"/>
    <col min="43" max="43" width="9.375" style="1" customWidth="1"/>
    <col min="44" max="16384" width="9.125" style="1" customWidth="1"/>
  </cols>
  <sheetData>
    <row r="1" spans="2:39" ht="28.5" customHeight="1">
      <c r="B1" s="1908" t="s">
        <v>18</v>
      </c>
      <c r="C1" s="1908"/>
      <c r="D1" s="1908"/>
      <c r="E1" s="1908"/>
      <c r="F1" s="1908"/>
      <c r="G1" s="1908"/>
      <c r="H1" s="1908"/>
      <c r="I1" s="1908"/>
      <c r="J1" s="1908"/>
      <c r="K1" s="1908"/>
      <c r="L1" s="1908"/>
      <c r="M1" s="1908"/>
      <c r="N1" s="1908"/>
      <c r="O1" s="1908"/>
      <c r="P1" s="1908"/>
      <c r="Q1" s="1908"/>
      <c r="R1" s="1908"/>
      <c r="S1" s="1908"/>
      <c r="T1" s="1908"/>
      <c r="U1" s="1908"/>
      <c r="V1" s="1908"/>
      <c r="W1" s="1908"/>
      <c r="X1" s="1908"/>
      <c r="Y1" s="1908"/>
      <c r="Z1" s="1908"/>
      <c r="AA1" s="1908"/>
      <c r="AB1" s="1908"/>
      <c r="AC1" s="1908"/>
      <c r="AD1" s="1908"/>
      <c r="AE1" s="1908"/>
      <c r="AF1" s="1908"/>
      <c r="AG1" s="1908"/>
      <c r="AH1" s="1908"/>
      <c r="AI1" s="1908"/>
      <c r="AJ1" s="1908"/>
      <c r="AK1" s="1908"/>
      <c r="AL1" s="1908"/>
      <c r="AM1" s="1908"/>
    </row>
    <row r="2" spans="2:17" ht="12.75" customHeight="1">
      <c r="B2" s="1908"/>
      <c r="C2" s="1908"/>
      <c r="D2" s="1908"/>
      <c r="E2" s="1908"/>
      <c r="F2" s="1908"/>
      <c r="G2" s="1908"/>
      <c r="H2" s="1908"/>
      <c r="I2" s="1908"/>
      <c r="J2" s="1908"/>
      <c r="K2" s="1908"/>
      <c r="L2" s="1908"/>
      <c r="M2" s="1908"/>
      <c r="N2" s="1908"/>
      <c r="O2" s="1908"/>
      <c r="P2" s="1908"/>
      <c r="Q2" s="1908"/>
    </row>
    <row r="3" spans="2:38" ht="20.25" customHeight="1" thickBot="1">
      <c r="B3" s="1938" t="s">
        <v>129</v>
      </c>
      <c r="C3" s="1938"/>
      <c r="D3" s="1938"/>
      <c r="E3" s="1938"/>
      <c r="F3" s="1938"/>
      <c r="G3" s="1938"/>
      <c r="H3" s="1938"/>
      <c r="I3" s="1938"/>
      <c r="J3" s="1938"/>
      <c r="K3" s="1938"/>
      <c r="L3" s="1938"/>
      <c r="M3" s="1938"/>
      <c r="N3" s="1938"/>
      <c r="O3" s="1938"/>
      <c r="P3" s="1938"/>
      <c r="Q3" s="1938"/>
      <c r="R3" s="1938"/>
      <c r="S3" s="1938"/>
      <c r="T3" s="1938"/>
      <c r="U3" s="1908"/>
      <c r="V3" s="1908"/>
      <c r="W3" s="1908"/>
      <c r="X3" s="1908"/>
      <c r="Y3" s="1908"/>
      <c r="Z3" s="1908"/>
      <c r="AA3" s="1908"/>
      <c r="AB3" s="1908"/>
      <c r="AC3" s="1908"/>
      <c r="AD3" s="1908"/>
      <c r="AE3" s="1908"/>
      <c r="AF3" s="1908"/>
      <c r="AG3" s="1908"/>
      <c r="AH3" s="1908"/>
      <c r="AI3" s="1908"/>
      <c r="AJ3" s="1908"/>
      <c r="AK3" s="1908"/>
      <c r="AL3" s="1908"/>
    </row>
    <row r="4" spans="1:41" ht="27.75" customHeight="1" thickBot="1">
      <c r="A4" s="156"/>
      <c r="B4" s="1922" t="s">
        <v>11</v>
      </c>
      <c r="C4" s="1923"/>
      <c r="D4" s="1923"/>
      <c r="E4" s="1923"/>
      <c r="F4" s="1923"/>
      <c r="G4" s="1923"/>
      <c r="H4" s="1923"/>
      <c r="I4" s="1923"/>
      <c r="J4" s="1923"/>
      <c r="K4" s="1923"/>
      <c r="L4" s="1923"/>
      <c r="M4" s="1923"/>
      <c r="N4" s="1923"/>
      <c r="O4" s="1923"/>
      <c r="P4" s="1923"/>
      <c r="Q4" s="1923"/>
      <c r="R4" s="1923"/>
      <c r="S4" s="1923"/>
      <c r="T4" s="1924"/>
      <c r="U4" s="1926" t="s">
        <v>12</v>
      </c>
      <c r="V4" s="1926"/>
      <c r="W4" s="1926"/>
      <c r="X4" s="1926"/>
      <c r="Y4" s="1926"/>
      <c r="Z4" s="1926"/>
      <c r="AA4" s="1926"/>
      <c r="AB4" s="1926"/>
      <c r="AC4" s="1926"/>
      <c r="AD4" s="1926"/>
      <c r="AE4" s="1926"/>
      <c r="AF4" s="1926"/>
      <c r="AG4" s="1926"/>
      <c r="AH4" s="1926"/>
      <c r="AI4" s="1926"/>
      <c r="AJ4" s="1926"/>
      <c r="AK4" s="1926"/>
      <c r="AL4" s="1926"/>
      <c r="AM4" s="1926"/>
      <c r="AN4" s="1926"/>
      <c r="AO4" s="1927"/>
    </row>
    <row r="5" spans="1:43" s="22" customFormat="1" ht="21.75" customHeight="1" thickBot="1">
      <c r="A5" s="1933" t="s">
        <v>2</v>
      </c>
      <c r="B5" s="1937" t="s">
        <v>105</v>
      </c>
      <c r="C5" s="1931" t="s">
        <v>4</v>
      </c>
      <c r="D5" s="1929"/>
      <c r="E5" s="1930"/>
      <c r="F5" s="1931" t="s">
        <v>5</v>
      </c>
      <c r="G5" s="1929"/>
      <c r="H5" s="1930"/>
      <c r="I5" s="1929" t="s">
        <v>6</v>
      </c>
      <c r="J5" s="1929"/>
      <c r="K5" s="1930"/>
      <c r="L5" s="1931" t="s">
        <v>7</v>
      </c>
      <c r="M5" s="1929"/>
      <c r="N5" s="1930"/>
      <c r="O5" s="1929" t="s">
        <v>8</v>
      </c>
      <c r="P5" s="1929"/>
      <c r="Q5" s="1930"/>
      <c r="R5" s="1934" t="s">
        <v>3</v>
      </c>
      <c r="S5" s="1935"/>
      <c r="T5" s="1936"/>
      <c r="U5" s="1931" t="s">
        <v>4</v>
      </c>
      <c r="V5" s="1929"/>
      <c r="W5" s="1930"/>
      <c r="X5" s="1929" t="s">
        <v>5</v>
      </c>
      <c r="Y5" s="1929"/>
      <c r="Z5" s="1930"/>
      <c r="AA5" s="1929" t="s">
        <v>6</v>
      </c>
      <c r="AB5" s="1929"/>
      <c r="AC5" s="1930"/>
      <c r="AD5" s="1929" t="s">
        <v>7</v>
      </c>
      <c r="AE5" s="1929"/>
      <c r="AF5" s="1930"/>
      <c r="AG5" s="1929" t="s">
        <v>8</v>
      </c>
      <c r="AH5" s="1929"/>
      <c r="AI5" s="1930"/>
      <c r="AJ5" s="1929" t="s">
        <v>13</v>
      </c>
      <c r="AK5" s="1929"/>
      <c r="AL5" s="1930"/>
      <c r="AM5" s="1939" t="s">
        <v>3</v>
      </c>
      <c r="AN5" s="1940"/>
      <c r="AO5" s="1941"/>
      <c r="AP5" s="1928"/>
      <c r="AQ5" s="1928"/>
    </row>
    <row r="6" spans="1:43" s="476" customFormat="1" ht="19.5" customHeight="1" thickBot="1">
      <c r="A6" s="1933"/>
      <c r="B6" s="1937"/>
      <c r="C6" s="147" t="s">
        <v>15</v>
      </c>
      <c r="D6" s="148" t="s">
        <v>0</v>
      </c>
      <c r="E6" s="1559" t="s">
        <v>50</v>
      </c>
      <c r="F6" s="424" t="s">
        <v>15</v>
      </c>
      <c r="G6" s="363" t="s">
        <v>0</v>
      </c>
      <c r="H6" s="414" t="s">
        <v>50</v>
      </c>
      <c r="I6" s="105" t="s">
        <v>15</v>
      </c>
      <c r="J6" s="148" t="s">
        <v>0</v>
      </c>
      <c r="K6" s="152" t="s">
        <v>50</v>
      </c>
      <c r="L6" s="248" t="s">
        <v>15</v>
      </c>
      <c r="M6" s="363" t="s">
        <v>0</v>
      </c>
      <c r="N6" s="585" t="s">
        <v>50</v>
      </c>
      <c r="O6" s="105" t="s">
        <v>15</v>
      </c>
      <c r="P6" s="148" t="s">
        <v>0</v>
      </c>
      <c r="Q6" s="152" t="s">
        <v>50</v>
      </c>
      <c r="R6" s="150" t="s">
        <v>15</v>
      </c>
      <c r="S6" s="151" t="s">
        <v>0</v>
      </c>
      <c r="T6" s="1351" t="s">
        <v>50</v>
      </c>
      <c r="U6" s="664" t="s">
        <v>15</v>
      </c>
      <c r="V6" s="148" t="s">
        <v>0</v>
      </c>
      <c r="W6" s="1559" t="s">
        <v>50</v>
      </c>
      <c r="X6" s="757" t="s">
        <v>15</v>
      </c>
      <c r="Y6" s="363" t="s">
        <v>0</v>
      </c>
      <c r="Z6" s="414" t="s">
        <v>50</v>
      </c>
      <c r="AA6" s="757" t="s">
        <v>15</v>
      </c>
      <c r="AB6" s="363" t="s">
        <v>0</v>
      </c>
      <c r="AC6" s="414" t="s">
        <v>50</v>
      </c>
      <c r="AD6" s="579" t="s">
        <v>15</v>
      </c>
      <c r="AE6" s="363" t="s">
        <v>0</v>
      </c>
      <c r="AF6" s="585" t="s">
        <v>50</v>
      </c>
      <c r="AG6" s="579" t="s">
        <v>15</v>
      </c>
      <c r="AH6" s="363" t="s">
        <v>0</v>
      </c>
      <c r="AI6" s="585" t="s">
        <v>50</v>
      </c>
      <c r="AJ6" s="579" t="s">
        <v>15</v>
      </c>
      <c r="AK6" s="580" t="s">
        <v>0</v>
      </c>
      <c r="AL6" s="580" t="s">
        <v>50</v>
      </c>
      <c r="AM6" s="400" t="s">
        <v>15</v>
      </c>
      <c r="AN6" s="1561" t="s">
        <v>0</v>
      </c>
      <c r="AO6" s="1562" t="s">
        <v>50</v>
      </c>
      <c r="AP6" s="475"/>
      <c r="AQ6" s="475"/>
    </row>
    <row r="7" spans="1:43" s="578" customFormat="1" ht="27" customHeight="1">
      <c r="A7" s="557">
        <v>1</v>
      </c>
      <c r="B7" s="446" t="s">
        <v>51</v>
      </c>
      <c r="C7" s="672"/>
      <c r="D7" s="673"/>
      <c r="E7" s="674"/>
      <c r="F7" s="901"/>
      <c r="G7" s="673"/>
      <c r="H7" s="1444"/>
      <c r="I7" s="1457"/>
      <c r="J7" s="1443"/>
      <c r="K7" s="1444"/>
      <c r="L7" s="1445"/>
      <c r="M7" s="478">
        <v>18</v>
      </c>
      <c r="N7" s="701"/>
      <c r="O7" s="480"/>
      <c r="P7" s="583"/>
      <c r="Q7" s="484"/>
      <c r="R7" s="483">
        <f aca="true" t="shared" si="0" ref="R7:T9">SUM(C7,F7,I7,L7,O7)</f>
        <v>0</v>
      </c>
      <c r="S7" s="1565">
        <f t="shared" si="0"/>
        <v>18</v>
      </c>
      <c r="T7" s="1566">
        <f t="shared" si="0"/>
        <v>0</v>
      </c>
      <c r="U7" s="696"/>
      <c r="V7" s="583"/>
      <c r="W7" s="734"/>
      <c r="X7" s="696"/>
      <c r="Y7" s="478"/>
      <c r="Z7" s="479"/>
      <c r="AA7" s="480"/>
      <c r="AB7" s="478">
        <v>11</v>
      </c>
      <c r="AC7" s="479"/>
      <c r="AD7" s="480"/>
      <c r="AE7" s="478">
        <v>4</v>
      </c>
      <c r="AF7" s="479"/>
      <c r="AG7" s="480"/>
      <c r="AH7" s="478">
        <v>8</v>
      </c>
      <c r="AI7" s="482"/>
      <c r="AJ7" s="480"/>
      <c r="AK7" s="481"/>
      <c r="AL7" s="481"/>
      <c r="AM7" s="483">
        <f>SUM(U7,X7,AA7,AD7,AG7,AJ7)</f>
        <v>0</v>
      </c>
      <c r="AN7" s="1565">
        <f>SUM(V7,Y7,AB7,AE7,AH7,AK7)</f>
        <v>23</v>
      </c>
      <c r="AO7" s="1566">
        <f>SUM(W7,Z7,AC7,AF7,AI7,AL7)</f>
        <v>0</v>
      </c>
      <c r="AP7" s="520"/>
      <c r="AQ7" s="520"/>
    </row>
    <row r="8" spans="1:43" s="578" customFormat="1" ht="28.5" customHeight="1">
      <c r="A8" s="557"/>
      <c r="B8" s="462" t="s">
        <v>52</v>
      </c>
      <c r="C8" s="677"/>
      <c r="D8" s="665"/>
      <c r="E8" s="678"/>
      <c r="F8" s="973"/>
      <c r="G8" s="665"/>
      <c r="H8" s="1448"/>
      <c r="I8" s="1449"/>
      <c r="J8" s="1447"/>
      <c r="K8" s="1448"/>
      <c r="L8" s="1450"/>
      <c r="M8" s="1451"/>
      <c r="N8" s="702"/>
      <c r="O8" s="488"/>
      <c r="P8" s="560"/>
      <c r="Q8" s="491"/>
      <c r="R8" s="1567">
        <f t="shared" si="0"/>
        <v>0</v>
      </c>
      <c r="S8" s="1563">
        <f t="shared" si="0"/>
        <v>0</v>
      </c>
      <c r="T8" s="1568">
        <f t="shared" si="0"/>
        <v>0</v>
      </c>
      <c r="U8" s="697"/>
      <c r="V8" s="560"/>
      <c r="W8" s="561"/>
      <c r="X8" s="697"/>
      <c r="Y8" s="486"/>
      <c r="Z8" s="487"/>
      <c r="AA8" s="488"/>
      <c r="AB8" s="486">
        <v>13</v>
      </c>
      <c r="AC8" s="487"/>
      <c r="AD8" s="488"/>
      <c r="AE8" s="486">
        <v>13</v>
      </c>
      <c r="AF8" s="487"/>
      <c r="AG8" s="488"/>
      <c r="AH8" s="560"/>
      <c r="AI8" s="490"/>
      <c r="AJ8" s="488"/>
      <c r="AK8" s="489"/>
      <c r="AL8" s="489"/>
      <c r="AM8" s="1567">
        <f aca="true" t="shared" si="1" ref="AM8:AM15">SUM(U8,X8,AA8,AD8,AG8,AJ8)</f>
        <v>0</v>
      </c>
      <c r="AN8" s="1563">
        <f aca="true" t="shared" si="2" ref="AN8:AN15">SUM(V8,Y8,AB8,AE8,AH8,AK8)</f>
        <v>26</v>
      </c>
      <c r="AO8" s="1568">
        <f aca="true" t="shared" si="3" ref="AO8:AO15">SUM(W8,Z8,AC8,AF8,AI8,AL8)</f>
        <v>0</v>
      </c>
      <c r="AP8" s="520"/>
      <c r="AQ8" s="520"/>
    </row>
    <row r="9" spans="1:43" s="578" customFormat="1" ht="29.25" customHeight="1" thickBot="1">
      <c r="A9" s="557"/>
      <c r="B9" s="463" t="s">
        <v>104</v>
      </c>
      <c r="C9" s="728"/>
      <c r="D9" s="729"/>
      <c r="E9" s="730"/>
      <c r="F9" s="974"/>
      <c r="G9" s="729"/>
      <c r="H9" s="1453"/>
      <c r="I9" s="1454"/>
      <c r="J9" s="1452"/>
      <c r="K9" s="1453"/>
      <c r="L9" s="1455"/>
      <c r="M9" s="1456"/>
      <c r="N9" s="855"/>
      <c r="O9" s="495"/>
      <c r="P9" s="563"/>
      <c r="Q9" s="499"/>
      <c r="R9" s="1569">
        <f t="shared" si="0"/>
        <v>0</v>
      </c>
      <c r="S9" s="1570">
        <f t="shared" si="0"/>
        <v>0</v>
      </c>
      <c r="T9" s="1571">
        <f t="shared" si="0"/>
        <v>0</v>
      </c>
      <c r="U9" s="698"/>
      <c r="V9" s="563"/>
      <c r="W9" s="737"/>
      <c r="X9" s="698"/>
      <c r="Y9" s="493"/>
      <c r="Z9" s="494"/>
      <c r="AA9" s="495"/>
      <c r="AB9" s="493"/>
      <c r="AC9" s="494"/>
      <c r="AD9" s="542"/>
      <c r="AE9" s="543">
        <v>1</v>
      </c>
      <c r="AF9" s="986"/>
      <c r="AG9" s="495"/>
      <c r="AH9" s="563"/>
      <c r="AI9" s="497"/>
      <c r="AJ9" s="495"/>
      <c r="AK9" s="496"/>
      <c r="AL9" s="496"/>
      <c r="AM9" s="1569">
        <f t="shared" si="1"/>
        <v>0</v>
      </c>
      <c r="AN9" s="1570">
        <f t="shared" si="2"/>
        <v>1</v>
      </c>
      <c r="AO9" s="1571">
        <f t="shared" si="3"/>
        <v>0</v>
      </c>
      <c r="AP9" s="520"/>
      <c r="AQ9" s="520"/>
    </row>
    <row r="10" spans="1:43" s="578" customFormat="1" ht="26.25" customHeight="1">
      <c r="A10" s="557">
        <v>2</v>
      </c>
      <c r="B10" s="446" t="s">
        <v>59</v>
      </c>
      <c r="C10" s="672"/>
      <c r="D10" s="673"/>
      <c r="E10" s="674"/>
      <c r="F10" s="901"/>
      <c r="G10" s="673"/>
      <c r="H10" s="1444"/>
      <c r="I10" s="1457"/>
      <c r="J10" s="1740">
        <v>12</v>
      </c>
      <c r="K10" s="1444"/>
      <c r="L10" s="1445"/>
      <c r="M10" s="1547">
        <v>55</v>
      </c>
      <c r="N10" s="701"/>
      <c r="O10" s="480"/>
      <c r="P10" s="583"/>
      <c r="Q10" s="484"/>
      <c r="R10" s="483">
        <f aca="true" t="shared" si="4" ref="R10:R15">SUM(C10,F10,I10,L10,O10)</f>
        <v>0</v>
      </c>
      <c r="S10" s="1565">
        <f aca="true" t="shared" si="5" ref="S10:S15">SUM(D10,G10,J10,M10,P10)</f>
        <v>67</v>
      </c>
      <c r="T10" s="1566">
        <f aca="true" t="shared" si="6" ref="T10:T15">SUM(E10,H10,K10,N10,Q10)</f>
        <v>0</v>
      </c>
      <c r="U10" s="696"/>
      <c r="V10" s="583"/>
      <c r="W10" s="734"/>
      <c r="X10" s="696"/>
      <c r="Y10" s="478"/>
      <c r="Z10" s="479"/>
      <c r="AA10" s="480"/>
      <c r="AB10" s="478">
        <v>19</v>
      </c>
      <c r="AC10" s="479">
        <v>1</v>
      </c>
      <c r="AD10" s="480"/>
      <c r="AE10" s="478">
        <v>19</v>
      </c>
      <c r="AF10" s="479"/>
      <c r="AG10" s="480"/>
      <c r="AH10" s="478">
        <v>28</v>
      </c>
      <c r="AI10" s="482"/>
      <c r="AJ10" s="480"/>
      <c r="AK10" s="481"/>
      <c r="AL10" s="481"/>
      <c r="AM10" s="483">
        <f t="shared" si="1"/>
        <v>0</v>
      </c>
      <c r="AN10" s="1565">
        <f t="shared" si="2"/>
        <v>66</v>
      </c>
      <c r="AO10" s="1566">
        <f t="shared" si="3"/>
        <v>1</v>
      </c>
      <c r="AP10" s="520"/>
      <c r="AQ10" s="520"/>
    </row>
    <row r="11" spans="1:43" s="578" customFormat="1" ht="29.25" customHeight="1">
      <c r="A11" s="557"/>
      <c r="B11" s="462" t="s">
        <v>102</v>
      </c>
      <c r="C11" s="677"/>
      <c r="D11" s="665"/>
      <c r="E11" s="678"/>
      <c r="F11" s="973"/>
      <c r="G11" s="665"/>
      <c r="H11" s="678"/>
      <c r="I11" s="973"/>
      <c r="J11" s="665"/>
      <c r="K11" s="678"/>
      <c r="L11" s="948"/>
      <c r="M11" s="699"/>
      <c r="N11" s="702"/>
      <c r="O11" s="488"/>
      <c r="P11" s="486"/>
      <c r="Q11" s="491"/>
      <c r="R11" s="1567">
        <f t="shared" si="4"/>
        <v>0</v>
      </c>
      <c r="S11" s="1563">
        <f t="shared" si="5"/>
        <v>0</v>
      </c>
      <c r="T11" s="1568">
        <f t="shared" si="6"/>
        <v>0</v>
      </c>
      <c r="U11" s="697"/>
      <c r="V11" s="560"/>
      <c r="W11" s="561"/>
      <c r="X11" s="697"/>
      <c r="Y11" s="486"/>
      <c r="Z11" s="487"/>
      <c r="AA11" s="488"/>
      <c r="AB11" s="486">
        <v>36</v>
      </c>
      <c r="AC11" s="487"/>
      <c r="AD11" s="488"/>
      <c r="AE11" s="486">
        <v>65</v>
      </c>
      <c r="AF11" s="487"/>
      <c r="AG11" s="488"/>
      <c r="AH11" s="560">
        <v>1</v>
      </c>
      <c r="AI11" s="490"/>
      <c r="AJ11" s="488"/>
      <c r="AK11" s="489"/>
      <c r="AL11" s="489"/>
      <c r="AM11" s="1567">
        <f t="shared" si="1"/>
        <v>0</v>
      </c>
      <c r="AN11" s="1564">
        <f t="shared" si="2"/>
        <v>102</v>
      </c>
      <c r="AO11" s="1568">
        <f t="shared" si="3"/>
        <v>0</v>
      </c>
      <c r="AP11" s="520"/>
      <c r="AQ11" s="520"/>
    </row>
    <row r="12" spans="1:43" s="578" customFormat="1" ht="30" customHeight="1" thickBot="1">
      <c r="A12" s="557"/>
      <c r="B12" s="463" t="s">
        <v>103</v>
      </c>
      <c r="C12" s="728"/>
      <c r="D12" s="729"/>
      <c r="E12" s="730"/>
      <c r="F12" s="974"/>
      <c r="G12" s="729"/>
      <c r="H12" s="730"/>
      <c r="I12" s="974"/>
      <c r="J12" s="729"/>
      <c r="K12" s="730"/>
      <c r="L12" s="949"/>
      <c r="M12" s="854"/>
      <c r="N12" s="855"/>
      <c r="O12" s="495"/>
      <c r="P12" s="493"/>
      <c r="Q12" s="499"/>
      <c r="R12" s="1569">
        <f t="shared" si="4"/>
        <v>0</v>
      </c>
      <c r="S12" s="1570">
        <f t="shared" si="5"/>
        <v>0</v>
      </c>
      <c r="T12" s="1571">
        <f t="shared" si="6"/>
        <v>0</v>
      </c>
      <c r="U12" s="698"/>
      <c r="V12" s="563"/>
      <c r="W12" s="737"/>
      <c r="X12" s="698"/>
      <c r="Y12" s="493"/>
      <c r="Z12" s="494"/>
      <c r="AA12" s="495"/>
      <c r="AB12" s="493">
        <v>1</v>
      </c>
      <c r="AC12" s="494"/>
      <c r="AD12" s="495"/>
      <c r="AE12" s="493">
        <v>2</v>
      </c>
      <c r="AF12" s="494"/>
      <c r="AG12" s="495"/>
      <c r="AH12" s="563"/>
      <c r="AI12" s="497"/>
      <c r="AJ12" s="495"/>
      <c r="AK12" s="496"/>
      <c r="AL12" s="496"/>
      <c r="AM12" s="1569">
        <f t="shared" si="1"/>
        <v>0</v>
      </c>
      <c r="AN12" s="1570">
        <f t="shared" si="2"/>
        <v>3</v>
      </c>
      <c r="AO12" s="1571">
        <f t="shared" si="3"/>
        <v>0</v>
      </c>
      <c r="AP12" s="520"/>
      <c r="AQ12" s="520"/>
    </row>
    <row r="13" spans="1:43" s="2" customFormat="1" ht="45" customHeight="1" thickBot="1">
      <c r="A13" s="34">
        <v>1</v>
      </c>
      <c r="B13" s="392" t="s">
        <v>16</v>
      </c>
      <c r="C13" s="916"/>
      <c r="D13" s="917"/>
      <c r="E13" s="919"/>
      <c r="F13" s="911"/>
      <c r="G13" s="711"/>
      <c r="H13" s="712"/>
      <c r="I13" s="911"/>
      <c r="J13" s="711"/>
      <c r="K13" s="712"/>
      <c r="L13" s="710"/>
      <c r="M13" s="711"/>
      <c r="N13" s="712"/>
      <c r="O13" s="922"/>
      <c r="P13" s="112"/>
      <c r="Q13" s="778"/>
      <c r="R13" s="554">
        <f t="shared" si="4"/>
        <v>0</v>
      </c>
      <c r="S13" s="970">
        <f t="shared" si="5"/>
        <v>0</v>
      </c>
      <c r="T13" s="959">
        <f t="shared" si="6"/>
        <v>0</v>
      </c>
      <c r="U13" s="971"/>
      <c r="V13" s="954"/>
      <c r="W13" s="955"/>
      <c r="X13" s="696"/>
      <c r="Y13" s="583"/>
      <c r="Z13" s="734"/>
      <c r="AA13" s="696"/>
      <c r="AB13" s="583"/>
      <c r="AC13" s="734"/>
      <c r="AD13" s="582"/>
      <c r="AE13" s="583"/>
      <c r="AF13" s="734"/>
      <c r="AG13" s="922"/>
      <c r="AH13" s="112"/>
      <c r="AI13" s="127"/>
      <c r="AJ13" s="922">
        <v>1</v>
      </c>
      <c r="AK13" s="923">
        <v>17</v>
      </c>
      <c r="AL13" s="923"/>
      <c r="AM13" s="554">
        <f t="shared" si="1"/>
        <v>1</v>
      </c>
      <c r="AN13" s="970">
        <f t="shared" si="2"/>
        <v>17</v>
      </c>
      <c r="AO13" s="959">
        <f t="shared" si="3"/>
        <v>0</v>
      </c>
      <c r="AP13" s="6"/>
      <c r="AQ13" s="6"/>
    </row>
    <row r="14" spans="1:43" s="2" customFormat="1" ht="37.5" customHeight="1" thickBot="1">
      <c r="A14" s="364">
        <v>2</v>
      </c>
      <c r="B14" s="1558" t="s">
        <v>22</v>
      </c>
      <c r="C14" s="916"/>
      <c r="D14" s="917"/>
      <c r="E14" s="919"/>
      <c r="F14" s="911"/>
      <c r="G14" s="711"/>
      <c r="H14" s="712"/>
      <c r="I14" s="911"/>
      <c r="J14" s="711"/>
      <c r="K14" s="712"/>
      <c r="L14" s="916"/>
      <c r="M14" s="917"/>
      <c r="N14" s="919"/>
      <c r="O14" s="159"/>
      <c r="P14" s="145"/>
      <c r="Q14" s="789"/>
      <c r="R14" s="554">
        <f t="shared" si="4"/>
        <v>0</v>
      </c>
      <c r="S14" s="970">
        <f t="shared" si="5"/>
        <v>0</v>
      </c>
      <c r="T14" s="959">
        <f t="shared" si="6"/>
        <v>0</v>
      </c>
      <c r="U14" s="971"/>
      <c r="V14" s="954"/>
      <c r="W14" s="955"/>
      <c r="X14" s="696"/>
      <c r="Y14" s="583"/>
      <c r="Z14" s="734"/>
      <c r="AA14" s="696"/>
      <c r="AB14" s="583"/>
      <c r="AC14" s="734"/>
      <c r="AD14" s="517"/>
      <c r="AE14" s="954"/>
      <c r="AF14" s="955"/>
      <c r="AG14" s="159"/>
      <c r="AH14" s="145"/>
      <c r="AI14" s="161"/>
      <c r="AJ14" s="159">
        <v>0</v>
      </c>
      <c r="AK14" s="160">
        <v>16</v>
      </c>
      <c r="AL14" s="160"/>
      <c r="AM14" s="554">
        <f t="shared" si="1"/>
        <v>0</v>
      </c>
      <c r="AN14" s="970">
        <f t="shared" si="2"/>
        <v>16</v>
      </c>
      <c r="AO14" s="959">
        <f t="shared" si="3"/>
        <v>0</v>
      </c>
      <c r="AP14" s="6"/>
      <c r="AQ14" s="6"/>
    </row>
    <row r="15" spans="1:43" s="2" customFormat="1" ht="45" customHeight="1" thickBot="1">
      <c r="A15" s="137">
        <v>3</v>
      </c>
      <c r="B15" s="392" t="s">
        <v>125</v>
      </c>
      <c r="C15" s="916"/>
      <c r="D15" s="917"/>
      <c r="E15" s="919"/>
      <c r="F15" s="911"/>
      <c r="G15" s="711"/>
      <c r="H15" s="712"/>
      <c r="I15" s="911"/>
      <c r="J15" s="711"/>
      <c r="K15" s="712"/>
      <c r="L15" s="931"/>
      <c r="M15" s="706"/>
      <c r="N15" s="727"/>
      <c r="O15" s="121"/>
      <c r="P15" s="110">
        <v>1</v>
      </c>
      <c r="Q15" s="38"/>
      <c r="R15" s="554">
        <f t="shared" si="4"/>
        <v>0</v>
      </c>
      <c r="S15" s="970">
        <f t="shared" si="5"/>
        <v>1</v>
      </c>
      <c r="T15" s="959">
        <f t="shared" si="6"/>
        <v>0</v>
      </c>
      <c r="U15" s="971"/>
      <c r="V15" s="954"/>
      <c r="W15" s="955"/>
      <c r="X15" s="696"/>
      <c r="Y15" s="583"/>
      <c r="Z15" s="734"/>
      <c r="AA15" s="696"/>
      <c r="AB15" s="583"/>
      <c r="AC15" s="734"/>
      <c r="AD15" s="950"/>
      <c r="AE15" s="564"/>
      <c r="AF15" s="736"/>
      <c r="AG15" s="121"/>
      <c r="AH15" s="110"/>
      <c r="AI15" s="143"/>
      <c r="AJ15" s="121">
        <v>1</v>
      </c>
      <c r="AK15" s="111">
        <v>14</v>
      </c>
      <c r="AL15" s="111"/>
      <c r="AM15" s="554">
        <f t="shared" si="1"/>
        <v>1</v>
      </c>
      <c r="AN15" s="970">
        <f t="shared" si="2"/>
        <v>14</v>
      </c>
      <c r="AO15" s="959">
        <f t="shared" si="3"/>
        <v>0</v>
      </c>
      <c r="AP15" s="6"/>
      <c r="AQ15" s="6"/>
    </row>
    <row r="16" spans="1:43" s="2" customFormat="1" ht="20.25" customHeight="1" thickBot="1">
      <c r="A16" s="139"/>
      <c r="B16" s="102" t="s">
        <v>10</v>
      </c>
      <c r="C16" s="1560">
        <f>SUM(C7:C15)</f>
        <v>0</v>
      </c>
      <c r="D16" s="1560">
        <f>SUM(D7:D15)</f>
        <v>0</v>
      </c>
      <c r="E16" s="1560">
        <f>SUM(E7:E15)</f>
        <v>0</v>
      </c>
      <c r="F16" s="103">
        <f aca="true" t="shared" si="7" ref="F16:AL16">SUM(F7:F15)</f>
        <v>0</v>
      </c>
      <c r="G16" s="361">
        <f t="shared" si="7"/>
        <v>0</v>
      </c>
      <c r="H16" s="839">
        <f t="shared" si="7"/>
        <v>0</v>
      </c>
      <c r="I16" s="361">
        <f t="shared" si="7"/>
        <v>0</v>
      </c>
      <c r="J16" s="103">
        <f t="shared" si="7"/>
        <v>12</v>
      </c>
      <c r="K16" s="1332">
        <f t="shared" si="7"/>
        <v>0</v>
      </c>
      <c r="L16" s="14">
        <f t="shared" si="7"/>
        <v>0</v>
      </c>
      <c r="M16" s="15">
        <f t="shared" si="7"/>
        <v>73</v>
      </c>
      <c r="N16" s="420">
        <f t="shared" si="7"/>
        <v>0</v>
      </c>
      <c r="O16" s="15">
        <f t="shared" si="7"/>
        <v>0</v>
      </c>
      <c r="P16" s="17">
        <f t="shared" si="7"/>
        <v>1</v>
      </c>
      <c r="Q16" s="420">
        <f t="shared" si="7"/>
        <v>0</v>
      </c>
      <c r="R16" s="1556">
        <f>SUM(R7:R15)</f>
        <v>0</v>
      </c>
      <c r="S16" s="1556">
        <f>SUM(S7:S15)</f>
        <v>86</v>
      </c>
      <c r="T16" s="1556">
        <f>SUM(T7:T15)</f>
        <v>0</v>
      </c>
      <c r="U16" s="517">
        <f t="shared" si="7"/>
        <v>0</v>
      </c>
      <c r="V16" s="517">
        <f t="shared" si="7"/>
        <v>0</v>
      </c>
      <c r="W16" s="517">
        <f t="shared" si="7"/>
        <v>0</v>
      </c>
      <c r="X16" s="517">
        <f t="shared" si="7"/>
        <v>0</v>
      </c>
      <c r="Y16" s="971">
        <f t="shared" si="7"/>
        <v>0</v>
      </c>
      <c r="Z16" s="1192">
        <f t="shared" si="7"/>
        <v>0</v>
      </c>
      <c r="AA16" s="971">
        <f t="shared" si="7"/>
        <v>0</v>
      </c>
      <c r="AB16" s="517">
        <f t="shared" si="7"/>
        <v>80</v>
      </c>
      <c r="AC16" s="965">
        <f t="shared" si="7"/>
        <v>1</v>
      </c>
      <c r="AD16" s="14">
        <f t="shared" si="7"/>
        <v>0</v>
      </c>
      <c r="AE16" s="365">
        <f t="shared" si="7"/>
        <v>104</v>
      </c>
      <c r="AF16" s="420">
        <f t="shared" si="7"/>
        <v>0</v>
      </c>
      <c r="AG16" s="15">
        <f t="shared" si="7"/>
        <v>0</v>
      </c>
      <c r="AH16" s="963">
        <f t="shared" si="7"/>
        <v>37</v>
      </c>
      <c r="AI16" s="161">
        <f t="shared" si="7"/>
        <v>0</v>
      </c>
      <c r="AJ16" s="15">
        <f t="shared" si="7"/>
        <v>2</v>
      </c>
      <c r="AK16" s="964">
        <f t="shared" si="7"/>
        <v>47</v>
      </c>
      <c r="AL16" s="160">
        <f t="shared" si="7"/>
        <v>0</v>
      </c>
      <c r="AM16" s="554">
        <f>SUM(AM7:AM15)</f>
        <v>2</v>
      </c>
      <c r="AN16" s="1574">
        <f>SUM(AN7:AN15)</f>
        <v>268</v>
      </c>
      <c r="AO16" s="732">
        <f>SUM(AO7:AO15)</f>
        <v>1</v>
      </c>
      <c r="AP16" s="6"/>
      <c r="AQ16" s="6"/>
    </row>
    <row r="17" spans="1:43" s="73" customFormat="1" ht="20.25" customHeight="1" thickBot="1">
      <c r="A17" s="614"/>
      <c r="B17" s="613" t="s">
        <v>100</v>
      </c>
      <c r="C17" s="1555"/>
      <c r="D17" s="1555"/>
      <c r="E17" s="1555"/>
      <c r="F17" s="951"/>
      <c r="G17" s="952"/>
      <c r="H17" s="953"/>
      <c r="I17" s="373"/>
      <c r="J17" s="952"/>
      <c r="K17" s="953"/>
      <c r="L17" s="951"/>
      <c r="M17" s="952"/>
      <c r="N17" s="953"/>
      <c r="O17" s="1531"/>
      <c r="P17" s="1532"/>
      <c r="Q17" s="1533"/>
      <c r="R17" s="947"/>
      <c r="S17" s="947"/>
      <c r="T17" s="1329"/>
      <c r="U17" s="1557"/>
      <c r="V17" s="1557"/>
      <c r="W17" s="1557"/>
      <c r="X17" s="187"/>
      <c r="Y17" s="633"/>
      <c r="Z17" s="1534"/>
      <c r="AA17" s="1535"/>
      <c r="AB17" s="1536"/>
      <c r="AC17" s="1537"/>
      <c r="AD17" s="1538"/>
      <c r="AE17" s="1539"/>
      <c r="AF17" s="1540"/>
      <c r="AG17" s="1531"/>
      <c r="AH17" s="1531"/>
      <c r="AI17" s="1533"/>
      <c r="AJ17" s="1531"/>
      <c r="AK17" s="633"/>
      <c r="AL17" s="633"/>
      <c r="AM17" s="947"/>
      <c r="AN17" s="947"/>
      <c r="AO17" s="947"/>
      <c r="AP17" s="72"/>
      <c r="AQ17" s="72"/>
    </row>
    <row r="18" spans="1:43" s="73" customFormat="1" ht="20.25" customHeight="1" thickBot="1">
      <c r="A18" s="614"/>
      <c r="B18" s="613" t="s">
        <v>106</v>
      </c>
      <c r="C18" s="1555"/>
      <c r="D18" s="1555"/>
      <c r="E18" s="1555"/>
      <c r="F18" s="951"/>
      <c r="G18" s="952"/>
      <c r="H18" s="953"/>
      <c r="I18" s="951"/>
      <c r="J18" s="952"/>
      <c r="K18" s="953"/>
      <c r="L18" s="960"/>
      <c r="M18" s="961"/>
      <c r="N18" s="962"/>
      <c r="O18" s="617"/>
      <c r="P18" s="615"/>
      <c r="Q18" s="616"/>
      <c r="R18" s="947"/>
      <c r="S18" s="947"/>
      <c r="T18" s="1329"/>
      <c r="U18" s="1573"/>
      <c r="V18" s="1573"/>
      <c r="W18" s="966"/>
      <c r="X18" s="187"/>
      <c r="Y18" s="633"/>
      <c r="Z18" s="1534"/>
      <c r="AA18" s="1535"/>
      <c r="AB18" s="1536"/>
      <c r="AC18" s="1537"/>
      <c r="AD18" s="1541"/>
      <c r="AE18" s="1542"/>
      <c r="AF18" s="1543"/>
      <c r="AG18" s="1531"/>
      <c r="AH18" s="1532"/>
      <c r="AI18" s="1533"/>
      <c r="AJ18" s="1531"/>
      <c r="AK18" s="633"/>
      <c r="AL18" s="633"/>
      <c r="AM18" s="947"/>
      <c r="AN18" s="947"/>
      <c r="AO18" s="947"/>
      <c r="AP18" s="72"/>
      <c r="AQ18" s="72"/>
    </row>
    <row r="19" spans="1:43" s="3" customFormat="1" ht="37.5" customHeight="1">
      <c r="A19" s="158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R19" s="1932"/>
      <c r="S19" s="1932"/>
      <c r="T19" s="1932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646"/>
      <c r="AH19" s="4"/>
      <c r="AI19" s="4"/>
      <c r="AJ19" s="4"/>
      <c r="AK19" s="4"/>
      <c r="AL19" s="4"/>
      <c r="AP19" s="4"/>
      <c r="AQ19" s="4"/>
    </row>
    <row r="20" spans="1:43" s="3" customFormat="1" ht="37.5" customHeight="1">
      <c r="A20" s="158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4"/>
      <c r="P20" s="4"/>
      <c r="Q20" s="4"/>
      <c r="AG20" s="4"/>
      <c r="AH20" s="4"/>
      <c r="AI20" s="4"/>
      <c r="AJ20" s="4"/>
      <c r="AK20" s="4"/>
      <c r="AL20" s="4"/>
      <c r="AP20" s="4"/>
      <c r="AQ20" s="4"/>
    </row>
    <row r="21" spans="1:38" s="3" customFormat="1" ht="37.5" customHeight="1">
      <c r="A21" s="158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4"/>
      <c r="P21" s="4"/>
      <c r="Q21" s="4"/>
      <c r="AG21" s="4"/>
      <c r="AH21" s="4"/>
      <c r="AI21" s="4"/>
      <c r="AJ21" s="4"/>
      <c r="AK21" s="4"/>
      <c r="AL21" s="4"/>
    </row>
  </sheetData>
  <sheetProtection/>
  <mergeCells count="22">
    <mergeCell ref="B1:AM1"/>
    <mergeCell ref="B3:AL3"/>
    <mergeCell ref="B2:Q2"/>
    <mergeCell ref="AA5:AC5"/>
    <mergeCell ref="O5:Q5"/>
    <mergeCell ref="L5:N5"/>
    <mergeCell ref="AM5:AO5"/>
    <mergeCell ref="C5:E5"/>
    <mergeCell ref="R19:T19"/>
    <mergeCell ref="A5:A6"/>
    <mergeCell ref="R5:T5"/>
    <mergeCell ref="B5:B6"/>
    <mergeCell ref="F5:H5"/>
    <mergeCell ref="U4:AO4"/>
    <mergeCell ref="B4:T4"/>
    <mergeCell ref="AP5:AQ5"/>
    <mergeCell ref="AJ5:AL5"/>
    <mergeCell ref="AG5:AI5"/>
    <mergeCell ref="AD5:AF5"/>
    <mergeCell ref="I5:K5"/>
    <mergeCell ref="X5:Z5"/>
    <mergeCell ref="U5:W5"/>
  </mergeCells>
  <printOptions/>
  <pageMargins left="0.28" right="0.17" top="0.63" bottom="1" header="0.5" footer="0.5"/>
  <pageSetup horizontalDpi="600" verticalDpi="600" orientation="landscape" paperSize="9" scale="66" r:id="rId1"/>
  <colBreaks count="1" manualBreakCount="1">
    <brk id="4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CP22"/>
  <sheetViews>
    <sheetView tabSelected="1" zoomScale="70" zoomScaleNormal="70" zoomScalePageLayoutView="0" workbookViewId="0" topLeftCell="A1">
      <selection activeCell="AS16" sqref="AS16"/>
    </sheetView>
  </sheetViews>
  <sheetFormatPr defaultColWidth="9.00390625" defaultRowHeight="12.75"/>
  <cols>
    <col min="1" max="1" width="3.625" style="1" customWidth="1"/>
    <col min="2" max="2" width="14.75390625" style="1" customWidth="1"/>
    <col min="3" max="3" width="5.25390625" style="1" customWidth="1"/>
    <col min="4" max="4" width="5.625" style="1" customWidth="1"/>
    <col min="5" max="5" width="5.125" style="1" customWidth="1"/>
    <col min="6" max="6" width="5.25390625" style="1" customWidth="1"/>
    <col min="7" max="8" width="4.75390625" style="1" customWidth="1"/>
    <col min="9" max="9" width="6.625" style="1" customWidth="1"/>
    <col min="10" max="10" width="5.25390625" style="1" customWidth="1"/>
    <col min="11" max="11" width="5.625" style="1" customWidth="1"/>
    <col min="12" max="12" width="4.75390625" style="1" customWidth="1"/>
    <col min="13" max="13" width="5.00390625" style="1" customWidth="1"/>
    <col min="14" max="16" width="4.75390625" style="1" customWidth="1"/>
    <col min="17" max="17" width="5.00390625" style="1" customWidth="1"/>
    <col min="18" max="18" width="4.75390625" style="1" customWidth="1"/>
    <col min="19" max="19" width="5.00390625" style="1" customWidth="1"/>
    <col min="20" max="20" width="5.75390625" style="1" customWidth="1"/>
    <col min="21" max="21" width="5.25390625" style="1" customWidth="1"/>
    <col min="22" max="22" width="7.25390625" style="1" customWidth="1"/>
    <col min="23" max="23" width="6.00390625" style="1" customWidth="1"/>
    <col min="24" max="24" width="6.25390625" style="1" customWidth="1"/>
    <col min="25" max="25" width="4.875" style="1" bestFit="1" customWidth="1"/>
    <col min="26" max="26" width="5.375" style="1" customWidth="1"/>
    <col min="27" max="28" width="5.25390625" style="1" customWidth="1"/>
    <col min="29" max="29" width="5.75390625" style="1" customWidth="1"/>
    <col min="30" max="30" width="5.625" style="1" customWidth="1"/>
    <col min="31" max="31" width="5.75390625" style="1" customWidth="1"/>
    <col min="32" max="32" width="5.375" style="1" customWidth="1"/>
    <col min="33" max="33" width="6.00390625" style="1" customWidth="1"/>
    <col min="34" max="34" width="6.125" style="1" customWidth="1"/>
    <col min="35" max="36" width="5.625" style="1" customWidth="1"/>
    <col min="37" max="38" width="4.875" style="1" customWidth="1"/>
    <col min="39" max="39" width="5.375" style="1" customWidth="1"/>
    <col min="40" max="41" width="6.375" style="1" customWidth="1"/>
    <col min="42" max="42" width="5.75390625" style="1" customWidth="1"/>
    <col min="43" max="43" width="6.625" style="1" customWidth="1"/>
    <col min="44" max="44" width="12.875" style="1" customWidth="1"/>
    <col min="45" max="45" width="9.375" style="1" customWidth="1"/>
    <col min="46" max="16384" width="9.125" style="1" customWidth="1"/>
  </cols>
  <sheetData>
    <row r="1" spans="2:41" ht="28.5" customHeight="1">
      <c r="B1" s="1942" t="s">
        <v>136</v>
      </c>
      <c r="C1" s="1942"/>
      <c r="D1" s="1942"/>
      <c r="E1" s="1942"/>
      <c r="F1" s="1942"/>
      <c r="G1" s="1942"/>
      <c r="H1" s="1942"/>
      <c r="I1" s="1942"/>
      <c r="J1" s="1942"/>
      <c r="K1" s="1942"/>
      <c r="L1" s="1942"/>
      <c r="M1" s="1942"/>
      <c r="N1" s="1942"/>
      <c r="O1" s="1942"/>
      <c r="P1" s="1942"/>
      <c r="Q1" s="1942"/>
      <c r="R1" s="1942"/>
      <c r="S1" s="1942"/>
      <c r="T1" s="1942"/>
      <c r="U1" s="1942"/>
      <c r="V1" s="1942"/>
      <c r="W1" s="1942"/>
      <c r="X1" s="1942"/>
      <c r="Y1" s="1942"/>
      <c r="Z1" s="1942"/>
      <c r="AA1" s="1942"/>
      <c r="AB1" s="1942"/>
      <c r="AC1" s="1942"/>
      <c r="AD1" s="1942"/>
      <c r="AE1" s="1942"/>
      <c r="AF1" s="1942"/>
      <c r="AG1" s="1942"/>
      <c r="AH1" s="1942"/>
      <c r="AI1" s="1942"/>
      <c r="AJ1" s="1942"/>
      <c r="AK1" s="1942"/>
      <c r="AL1" s="1942"/>
      <c r="AM1" s="1942"/>
      <c r="AN1" s="1942"/>
      <c r="AO1" s="5"/>
    </row>
    <row r="2" spans="2:40" ht="12.75" customHeight="1">
      <c r="B2" s="1942"/>
      <c r="C2" s="1942"/>
      <c r="D2" s="1942"/>
      <c r="E2" s="1942"/>
      <c r="F2" s="1942"/>
      <c r="G2" s="1942"/>
      <c r="H2" s="1942"/>
      <c r="I2" s="1942"/>
      <c r="J2" s="1942"/>
      <c r="K2" s="1942"/>
      <c r="L2" s="1942"/>
      <c r="M2" s="1942"/>
      <c r="N2" s="1942"/>
      <c r="O2" s="1942"/>
      <c r="P2" s="1942"/>
      <c r="Q2" s="1942"/>
      <c r="R2" s="375"/>
      <c r="S2" s="375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  <c r="AN2" s="381"/>
    </row>
    <row r="3" spans="2:43" ht="20.25" customHeight="1" thickBot="1">
      <c r="B3" s="1943" t="s">
        <v>139</v>
      </c>
      <c r="C3" s="1943"/>
      <c r="D3" s="1943"/>
      <c r="E3" s="1943"/>
      <c r="F3" s="1943"/>
      <c r="G3" s="1943"/>
      <c r="H3" s="1943"/>
      <c r="I3" s="1943"/>
      <c r="J3" s="1943"/>
      <c r="K3" s="1943"/>
      <c r="L3" s="1943"/>
      <c r="M3" s="1943"/>
      <c r="N3" s="1943"/>
      <c r="O3" s="1943"/>
      <c r="P3" s="1943"/>
      <c r="Q3" s="1943"/>
      <c r="R3" s="1943"/>
      <c r="S3" s="1943"/>
      <c r="T3" s="1943"/>
      <c r="U3" s="1943"/>
      <c r="V3" s="1943"/>
      <c r="W3" s="1943"/>
      <c r="X3" s="1943"/>
      <c r="Y3" s="1943"/>
      <c r="Z3" s="1943"/>
      <c r="AA3" s="1943"/>
      <c r="AB3" s="1943"/>
      <c r="AC3" s="1943"/>
      <c r="AD3" s="1943"/>
      <c r="AE3" s="1943"/>
      <c r="AF3" s="1943"/>
      <c r="AG3" s="1943"/>
      <c r="AH3" s="1943"/>
      <c r="AI3" s="1943"/>
      <c r="AJ3" s="1943"/>
      <c r="AK3" s="1943"/>
      <c r="AL3" s="1943"/>
      <c r="AM3" s="1943"/>
      <c r="AN3" s="381"/>
      <c r="AQ3" s="5"/>
    </row>
    <row r="4" spans="1:43" ht="38.25" customHeight="1" thickBot="1">
      <c r="A4" s="1741"/>
      <c r="B4" s="1922" t="s">
        <v>11</v>
      </c>
      <c r="C4" s="1923"/>
      <c r="D4" s="1923"/>
      <c r="E4" s="1923"/>
      <c r="F4" s="1923"/>
      <c r="G4" s="1923"/>
      <c r="H4" s="1923"/>
      <c r="I4" s="1923"/>
      <c r="J4" s="1923"/>
      <c r="K4" s="1923"/>
      <c r="L4" s="1923"/>
      <c r="M4" s="1923"/>
      <c r="N4" s="1923"/>
      <c r="O4" s="1923"/>
      <c r="P4" s="1923"/>
      <c r="Q4" s="1926"/>
      <c r="R4" s="1926"/>
      <c r="S4" s="1926"/>
      <c r="T4" s="1923"/>
      <c r="U4" s="1923"/>
      <c r="V4" s="1923"/>
      <c r="W4" s="1923"/>
      <c r="X4" s="1924"/>
      <c r="Y4" s="1923" t="s">
        <v>12</v>
      </c>
      <c r="Z4" s="1923"/>
      <c r="AA4" s="1923"/>
      <c r="AB4" s="1923"/>
      <c r="AC4" s="1923"/>
      <c r="AD4" s="1923"/>
      <c r="AE4" s="1923"/>
      <c r="AF4" s="1923"/>
      <c r="AG4" s="1923"/>
      <c r="AH4" s="1923"/>
      <c r="AI4" s="1923"/>
      <c r="AJ4" s="1923"/>
      <c r="AK4" s="1923"/>
      <c r="AL4" s="1923"/>
      <c r="AM4" s="1923"/>
      <c r="AN4" s="1923"/>
      <c r="AO4" s="1923"/>
      <c r="AP4" s="1923"/>
      <c r="AQ4" s="1924"/>
    </row>
    <row r="5" spans="1:45" s="7" customFormat="1" ht="34.5" customHeight="1" thickBot="1">
      <c r="A5" s="1957" t="s">
        <v>2</v>
      </c>
      <c r="B5" s="1958" t="s">
        <v>64</v>
      </c>
      <c r="C5" s="1946" t="s">
        <v>4</v>
      </c>
      <c r="D5" s="1947"/>
      <c r="E5" s="1948"/>
      <c r="F5" s="1791"/>
      <c r="G5" s="1947" t="s">
        <v>5</v>
      </c>
      <c r="H5" s="1948"/>
      <c r="I5" s="1947" t="s">
        <v>6</v>
      </c>
      <c r="J5" s="1947"/>
      <c r="K5" s="1948"/>
      <c r="L5" s="1946" t="s">
        <v>7</v>
      </c>
      <c r="M5" s="1947"/>
      <c r="N5" s="1947"/>
      <c r="O5" s="1947"/>
      <c r="P5" s="1947"/>
      <c r="Q5" s="1946" t="s">
        <v>8</v>
      </c>
      <c r="R5" s="1947"/>
      <c r="S5" s="1948"/>
      <c r="T5" s="1954" t="s">
        <v>3</v>
      </c>
      <c r="U5" s="1954"/>
      <c r="V5" s="1954"/>
      <c r="W5" s="1955"/>
      <c r="X5" s="1956"/>
      <c r="Y5" s="1946" t="s">
        <v>4</v>
      </c>
      <c r="Z5" s="1947"/>
      <c r="AA5" s="1948"/>
      <c r="AB5" s="1947" t="s">
        <v>5</v>
      </c>
      <c r="AC5" s="1947"/>
      <c r="AD5" s="1948"/>
      <c r="AE5" s="1944" t="s">
        <v>6</v>
      </c>
      <c r="AF5" s="1944"/>
      <c r="AG5" s="1945"/>
      <c r="AH5" s="1944" t="s">
        <v>7</v>
      </c>
      <c r="AI5" s="1944"/>
      <c r="AJ5" s="1945"/>
      <c r="AK5" s="1944" t="s">
        <v>8</v>
      </c>
      <c r="AL5" s="1944"/>
      <c r="AM5" s="1945"/>
      <c r="AN5" s="1950" t="s">
        <v>3</v>
      </c>
      <c r="AO5" s="1951"/>
      <c r="AP5" s="1952"/>
      <c r="AQ5" s="1953"/>
      <c r="AR5" s="1949"/>
      <c r="AS5" s="1949"/>
    </row>
    <row r="6" spans="1:54" s="36" customFormat="1" ht="57.75" customHeight="1" thickBot="1">
      <c r="A6" s="1957"/>
      <c r="B6" s="1959"/>
      <c r="C6" s="1742" t="s">
        <v>15</v>
      </c>
      <c r="D6" s="1745" t="s">
        <v>0</v>
      </c>
      <c r="E6" s="1746" t="s">
        <v>50</v>
      </c>
      <c r="F6" s="1785" t="s">
        <v>132</v>
      </c>
      <c r="G6" s="1749" t="s">
        <v>0</v>
      </c>
      <c r="H6" s="1750" t="s">
        <v>50</v>
      </c>
      <c r="I6" s="1783" t="s">
        <v>120</v>
      </c>
      <c r="J6" s="1749" t="s">
        <v>0</v>
      </c>
      <c r="K6" s="1750" t="s">
        <v>50</v>
      </c>
      <c r="L6" s="1751" t="s">
        <v>15</v>
      </c>
      <c r="M6" s="1788" t="s">
        <v>126</v>
      </c>
      <c r="N6" s="1783" t="s">
        <v>120</v>
      </c>
      <c r="O6" s="1786" t="s">
        <v>0</v>
      </c>
      <c r="P6" s="1794" t="s">
        <v>50</v>
      </c>
      <c r="Q6" s="1742" t="s">
        <v>15</v>
      </c>
      <c r="R6" s="1745" t="s">
        <v>0</v>
      </c>
      <c r="S6" s="1746" t="s">
        <v>50</v>
      </c>
      <c r="T6" s="1784" t="s">
        <v>15</v>
      </c>
      <c r="U6" s="1744" t="s">
        <v>126</v>
      </c>
      <c r="V6" s="1744" t="s">
        <v>120</v>
      </c>
      <c r="W6" s="1753" t="s">
        <v>44</v>
      </c>
      <c r="X6" s="1754" t="s">
        <v>50</v>
      </c>
      <c r="Y6" s="1743" t="s">
        <v>15</v>
      </c>
      <c r="Z6" s="1755" t="s">
        <v>44</v>
      </c>
      <c r="AA6" s="1746" t="s">
        <v>50</v>
      </c>
      <c r="AB6" s="1787" t="s">
        <v>15</v>
      </c>
      <c r="AC6" s="1755" t="s">
        <v>44</v>
      </c>
      <c r="AD6" s="1746" t="s">
        <v>50</v>
      </c>
      <c r="AE6" s="1787" t="s">
        <v>15</v>
      </c>
      <c r="AF6" s="1755" t="s">
        <v>44</v>
      </c>
      <c r="AG6" s="1746" t="s">
        <v>50</v>
      </c>
      <c r="AH6" s="1744" t="s">
        <v>120</v>
      </c>
      <c r="AI6" s="1756" t="s">
        <v>44</v>
      </c>
      <c r="AJ6" s="1750" t="s">
        <v>50</v>
      </c>
      <c r="AK6" s="1748" t="s">
        <v>15</v>
      </c>
      <c r="AL6" s="1756" t="s">
        <v>0</v>
      </c>
      <c r="AM6" s="1750" t="s">
        <v>50</v>
      </c>
      <c r="AN6" s="1752" t="s">
        <v>132</v>
      </c>
      <c r="AO6" s="1744" t="s">
        <v>120</v>
      </c>
      <c r="AP6" s="1753" t="s">
        <v>0</v>
      </c>
      <c r="AQ6" s="1757" t="s">
        <v>50</v>
      </c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</row>
    <row r="7" spans="1:54" s="581" customFormat="1" ht="33.75" customHeight="1" thickBot="1">
      <c r="A7" s="512">
        <v>1</v>
      </c>
      <c r="B7" s="1900" t="s">
        <v>59</v>
      </c>
      <c r="C7" s="1795"/>
      <c r="D7" s="1796"/>
      <c r="E7" s="1797"/>
      <c r="F7" s="1798"/>
      <c r="G7" s="1799"/>
      <c r="H7" s="1797"/>
      <c r="I7" s="1796">
        <v>6</v>
      </c>
      <c r="J7" s="1798">
        <v>11</v>
      </c>
      <c r="K7" s="1797"/>
      <c r="L7" s="1800">
        <v>1</v>
      </c>
      <c r="M7" s="1801"/>
      <c r="N7" s="1802">
        <v>1</v>
      </c>
      <c r="O7" s="1803">
        <v>9</v>
      </c>
      <c r="P7" s="1797"/>
      <c r="Q7" s="1804"/>
      <c r="R7" s="1796"/>
      <c r="S7" s="1797"/>
      <c r="T7" s="1805">
        <v>1</v>
      </c>
      <c r="U7" s="1806">
        <v>0</v>
      </c>
      <c r="V7" s="1806">
        <v>7</v>
      </c>
      <c r="W7" s="1806">
        <v>20</v>
      </c>
      <c r="X7" s="1807">
        <v>0</v>
      </c>
      <c r="Y7" s="1808"/>
      <c r="Z7" s="1809">
        <v>33</v>
      </c>
      <c r="AA7" s="1810">
        <v>1</v>
      </c>
      <c r="AB7" s="1811"/>
      <c r="AC7" s="1809">
        <v>20</v>
      </c>
      <c r="AD7" s="1810">
        <v>3</v>
      </c>
      <c r="AE7" s="1811"/>
      <c r="AF7" s="1809">
        <v>35</v>
      </c>
      <c r="AG7" s="1810">
        <v>8</v>
      </c>
      <c r="AH7" s="1812"/>
      <c r="AI7" s="1813">
        <v>35</v>
      </c>
      <c r="AJ7" s="1814">
        <v>1</v>
      </c>
      <c r="AK7" s="1815"/>
      <c r="AL7" s="1816">
        <v>40</v>
      </c>
      <c r="AM7" s="1817"/>
      <c r="AN7" s="1805">
        <v>0</v>
      </c>
      <c r="AO7" s="1818"/>
      <c r="AP7" s="1806">
        <v>163</v>
      </c>
      <c r="AQ7" s="1807">
        <v>13</v>
      </c>
      <c r="AR7" s="460"/>
      <c r="AS7" s="460"/>
      <c r="AT7" s="460"/>
      <c r="AU7" s="460"/>
      <c r="AV7" s="460"/>
      <c r="AW7" s="460"/>
      <c r="AX7" s="460"/>
      <c r="AY7" s="460"/>
      <c r="AZ7" s="460"/>
      <c r="BA7" s="460"/>
      <c r="BB7" s="460"/>
    </row>
    <row r="8" spans="1:43" s="460" customFormat="1" ht="35.25" customHeight="1" thickBot="1">
      <c r="A8" s="1758"/>
      <c r="B8" s="1855" t="s">
        <v>57</v>
      </c>
      <c r="C8" s="1819"/>
      <c r="D8" s="1820"/>
      <c r="E8" s="1821"/>
      <c r="F8" s="1822"/>
      <c r="G8" s="1823"/>
      <c r="H8" s="1821"/>
      <c r="I8" s="1820"/>
      <c r="J8" s="1822"/>
      <c r="K8" s="1821"/>
      <c r="L8" s="1819"/>
      <c r="M8" s="1820"/>
      <c r="N8" s="1821"/>
      <c r="O8" s="1819"/>
      <c r="P8" s="1821"/>
      <c r="Q8" s="1819"/>
      <c r="R8" s="1820"/>
      <c r="S8" s="1821"/>
      <c r="T8" s="1824"/>
      <c r="U8" s="1825"/>
      <c r="V8" s="1825">
        <v>0</v>
      </c>
      <c r="W8" s="1825">
        <f>SUM(D8,G8,I8,M8,P9)</f>
        <v>0</v>
      </c>
      <c r="X8" s="1826">
        <f>SUM(E8,H8,K8,N8,Q8)</f>
        <v>0</v>
      </c>
      <c r="Y8" s="1827"/>
      <c r="Z8" s="1828">
        <v>29</v>
      </c>
      <c r="AA8" s="1829">
        <v>1</v>
      </c>
      <c r="AB8" s="1830"/>
      <c r="AC8" s="1828">
        <v>18</v>
      </c>
      <c r="AD8" s="1829"/>
      <c r="AE8" s="1830"/>
      <c r="AF8" s="1828">
        <v>10</v>
      </c>
      <c r="AG8" s="1829">
        <v>1</v>
      </c>
      <c r="AH8" s="1830"/>
      <c r="AI8" s="1828"/>
      <c r="AJ8" s="1829"/>
      <c r="AK8" s="1830"/>
      <c r="AL8" s="1831"/>
      <c r="AM8" s="1829"/>
      <c r="AN8" s="1824">
        <v>0</v>
      </c>
      <c r="AO8" s="1832"/>
      <c r="AP8" s="1825">
        <v>57</v>
      </c>
      <c r="AQ8" s="1826">
        <v>2</v>
      </c>
    </row>
    <row r="9" spans="1:43" s="460" customFormat="1" ht="33.75" customHeight="1" thickBot="1">
      <c r="A9" s="1760"/>
      <c r="B9" s="1901" t="s">
        <v>67</v>
      </c>
      <c r="C9" s="1833"/>
      <c r="D9" s="1834"/>
      <c r="E9" s="1835"/>
      <c r="F9" s="1836"/>
      <c r="G9" s="1837"/>
      <c r="H9" s="1835"/>
      <c r="I9" s="1834"/>
      <c r="J9" s="1836"/>
      <c r="K9" s="1835"/>
      <c r="L9" s="1838"/>
      <c r="M9" s="1839"/>
      <c r="N9" s="1840"/>
      <c r="O9" s="1841"/>
      <c r="P9" s="1835"/>
      <c r="Q9" s="1833"/>
      <c r="R9" s="1834"/>
      <c r="S9" s="1835"/>
      <c r="T9" s="1842"/>
      <c r="U9" s="1843"/>
      <c r="V9" s="1843">
        <v>0</v>
      </c>
      <c r="W9" s="1843">
        <f>SUM(D9,G9,I9,M9,P10)</f>
        <v>0</v>
      </c>
      <c r="X9" s="1844">
        <f>SUM(E9,H9,K9,N9,Q9)</f>
        <v>0</v>
      </c>
      <c r="Y9" s="1845"/>
      <c r="Z9" s="1846">
        <v>6</v>
      </c>
      <c r="AA9" s="1847"/>
      <c r="AB9" s="1848"/>
      <c r="AC9" s="1846">
        <v>3</v>
      </c>
      <c r="AD9" s="1847"/>
      <c r="AE9" s="1812"/>
      <c r="AF9" s="1813">
        <v>13</v>
      </c>
      <c r="AG9" s="1814"/>
      <c r="AH9" s="1849"/>
      <c r="AI9" s="1850"/>
      <c r="AJ9" s="1851"/>
      <c r="AK9" s="1849"/>
      <c r="AL9" s="1852"/>
      <c r="AM9" s="1851"/>
      <c r="AN9" s="1842">
        <v>0</v>
      </c>
      <c r="AO9" s="1853"/>
      <c r="AP9" s="1843">
        <v>22</v>
      </c>
      <c r="AQ9" s="1844"/>
    </row>
    <row r="10" spans="1:43" s="460" customFormat="1" ht="36.75" customHeight="1">
      <c r="A10" s="1761">
        <v>2</v>
      </c>
      <c r="B10" s="1902" t="s">
        <v>98</v>
      </c>
      <c r="C10" s="1795"/>
      <c r="D10" s="1796">
        <v>17</v>
      </c>
      <c r="E10" s="1797"/>
      <c r="F10" s="1798"/>
      <c r="G10" s="1799">
        <v>18</v>
      </c>
      <c r="H10" s="1797">
        <v>3</v>
      </c>
      <c r="I10" s="1796">
        <v>9</v>
      </c>
      <c r="J10" s="1798">
        <v>5</v>
      </c>
      <c r="K10" s="1797"/>
      <c r="L10" s="1800"/>
      <c r="M10" s="1854">
        <v>2</v>
      </c>
      <c r="N10" s="1802">
        <v>5</v>
      </c>
      <c r="O10" s="1855">
        <v>9</v>
      </c>
      <c r="P10" s="1797"/>
      <c r="Q10" s="1804"/>
      <c r="R10" s="1796"/>
      <c r="S10" s="1797"/>
      <c r="T10" s="1805"/>
      <c r="U10" s="1806">
        <v>2</v>
      </c>
      <c r="V10" s="1806">
        <v>14</v>
      </c>
      <c r="W10" s="1806">
        <v>49</v>
      </c>
      <c r="X10" s="1807">
        <v>3</v>
      </c>
      <c r="Y10" s="1808"/>
      <c r="Z10" s="1809"/>
      <c r="AA10" s="1810"/>
      <c r="AB10" s="1811"/>
      <c r="AC10" s="1809">
        <v>69</v>
      </c>
      <c r="AD10" s="1810">
        <v>1</v>
      </c>
      <c r="AE10" s="1811"/>
      <c r="AF10" s="1809">
        <v>61</v>
      </c>
      <c r="AG10" s="1810">
        <v>5</v>
      </c>
      <c r="AH10" s="1815">
        <v>1</v>
      </c>
      <c r="AI10" s="1856">
        <v>62</v>
      </c>
      <c r="AJ10" s="1817">
        <v>2</v>
      </c>
      <c r="AK10" s="1815"/>
      <c r="AL10" s="1816">
        <v>43</v>
      </c>
      <c r="AM10" s="1817">
        <v>2</v>
      </c>
      <c r="AN10" s="1805">
        <v>0</v>
      </c>
      <c r="AO10" s="1818">
        <v>1</v>
      </c>
      <c r="AP10" s="1806">
        <v>235</v>
      </c>
      <c r="AQ10" s="1807">
        <v>10</v>
      </c>
    </row>
    <row r="11" spans="1:43" s="460" customFormat="1" ht="32.25" customHeight="1">
      <c r="A11" s="1759"/>
      <c r="B11" s="1822" t="s">
        <v>137</v>
      </c>
      <c r="C11" s="1819"/>
      <c r="D11" s="1820"/>
      <c r="E11" s="1821"/>
      <c r="F11" s="1822"/>
      <c r="G11" s="1820"/>
      <c r="H11" s="1821"/>
      <c r="I11" s="1820"/>
      <c r="J11" s="1822"/>
      <c r="K11" s="1821"/>
      <c r="L11" s="1819"/>
      <c r="M11" s="1820"/>
      <c r="N11" s="1821"/>
      <c r="O11" s="1819"/>
      <c r="P11" s="1821"/>
      <c r="Q11" s="1819"/>
      <c r="R11" s="1820"/>
      <c r="S11" s="1821"/>
      <c r="T11" s="1824"/>
      <c r="U11" s="1825"/>
      <c r="V11" s="1825">
        <v>0</v>
      </c>
      <c r="W11" s="1825">
        <f>SUM(D11,G11,I11,M11,P12)</f>
        <v>0</v>
      </c>
      <c r="X11" s="1826">
        <f>SUM(E11,H11,K11,N11,Q11)</f>
        <v>0</v>
      </c>
      <c r="Y11" s="1827"/>
      <c r="Z11" s="1828"/>
      <c r="AA11" s="1829"/>
      <c r="AB11" s="1830"/>
      <c r="AC11" s="1828">
        <v>17</v>
      </c>
      <c r="AD11" s="1829"/>
      <c r="AE11" s="1830"/>
      <c r="AF11" s="1828">
        <v>8</v>
      </c>
      <c r="AG11" s="1829">
        <v>1</v>
      </c>
      <c r="AH11" s="1830"/>
      <c r="AI11" s="1828"/>
      <c r="AJ11" s="1829"/>
      <c r="AK11" s="1830"/>
      <c r="AL11" s="1831"/>
      <c r="AM11" s="1829"/>
      <c r="AN11" s="1824">
        <v>0</v>
      </c>
      <c r="AO11" s="1832"/>
      <c r="AP11" s="1825">
        <v>25</v>
      </c>
      <c r="AQ11" s="1826">
        <v>1</v>
      </c>
    </row>
    <row r="12" spans="1:54" s="451" customFormat="1" ht="33.75" customHeight="1" thickBot="1">
      <c r="A12" s="1762"/>
      <c r="B12" s="1903" t="s">
        <v>138</v>
      </c>
      <c r="C12" s="1833"/>
      <c r="D12" s="1834"/>
      <c r="E12" s="1835"/>
      <c r="F12" s="1836"/>
      <c r="G12" s="1834"/>
      <c r="H12" s="1835"/>
      <c r="I12" s="1834"/>
      <c r="J12" s="1836"/>
      <c r="K12" s="1835"/>
      <c r="L12" s="1857"/>
      <c r="M12" s="1858"/>
      <c r="N12" s="1859"/>
      <c r="O12" s="1841"/>
      <c r="P12" s="1835"/>
      <c r="Q12" s="1833"/>
      <c r="R12" s="1834"/>
      <c r="S12" s="1835"/>
      <c r="T12" s="1842"/>
      <c r="U12" s="1843"/>
      <c r="V12" s="1843">
        <v>0</v>
      </c>
      <c r="W12" s="1843">
        <f>SUM(D12,G12,I12,M12,P13)</f>
        <v>0</v>
      </c>
      <c r="X12" s="1844">
        <f>SUM(E12,H12,K12,N12,Q12)</f>
        <v>0</v>
      </c>
      <c r="Y12" s="1845"/>
      <c r="Z12" s="1846">
        <v>29</v>
      </c>
      <c r="AA12" s="1847"/>
      <c r="AB12" s="1848"/>
      <c r="AC12" s="1846">
        <v>45</v>
      </c>
      <c r="AD12" s="1847">
        <v>1</v>
      </c>
      <c r="AE12" s="1848"/>
      <c r="AF12" s="1846">
        <v>27</v>
      </c>
      <c r="AG12" s="1847"/>
      <c r="AH12" s="1860"/>
      <c r="AI12" s="1861"/>
      <c r="AJ12" s="1862"/>
      <c r="AK12" s="1860"/>
      <c r="AL12" s="1863"/>
      <c r="AM12" s="1862"/>
      <c r="AN12" s="1842">
        <v>0</v>
      </c>
      <c r="AO12" s="1853"/>
      <c r="AP12" s="1843">
        <v>101</v>
      </c>
      <c r="AQ12" s="1844">
        <v>1</v>
      </c>
      <c r="AR12" s="460"/>
      <c r="AS12" s="460"/>
      <c r="AT12" s="460"/>
      <c r="AU12" s="460"/>
      <c r="AV12" s="460"/>
      <c r="AW12" s="460"/>
      <c r="AX12" s="460"/>
      <c r="AY12" s="460"/>
      <c r="AZ12" s="460"/>
      <c r="BA12" s="460"/>
      <c r="BB12" s="460"/>
    </row>
    <row r="13" spans="1:54" s="94" customFormat="1" ht="41.25" customHeight="1" thickBot="1">
      <c r="A13" s="1766">
        <v>3</v>
      </c>
      <c r="B13" s="1904" t="s">
        <v>17</v>
      </c>
      <c r="C13" s="1864"/>
      <c r="D13" s="1865"/>
      <c r="E13" s="1866"/>
      <c r="F13" s="1867"/>
      <c r="G13" s="1868"/>
      <c r="H13" s="1869"/>
      <c r="I13" s="1870"/>
      <c r="J13" s="1871"/>
      <c r="K13" s="1869"/>
      <c r="L13" s="1841"/>
      <c r="M13" s="1872"/>
      <c r="N13" s="1873"/>
      <c r="O13" s="1841"/>
      <c r="P13" s="1869"/>
      <c r="Q13" s="1864"/>
      <c r="R13" s="1865">
        <v>10</v>
      </c>
      <c r="S13" s="1866"/>
      <c r="T13" s="1874"/>
      <c r="U13" s="1875"/>
      <c r="V13" s="1875">
        <v>0</v>
      </c>
      <c r="W13" s="1875">
        <v>10</v>
      </c>
      <c r="X13" s="1876"/>
      <c r="Y13" s="1877"/>
      <c r="Z13" s="1878"/>
      <c r="AA13" s="1879"/>
      <c r="AB13" s="1880"/>
      <c r="AC13" s="1878"/>
      <c r="AD13" s="1879"/>
      <c r="AE13" s="1860"/>
      <c r="AF13" s="1861"/>
      <c r="AG13" s="1862"/>
      <c r="AH13" s="1881"/>
      <c r="AI13" s="1882"/>
      <c r="AJ13" s="1883"/>
      <c r="AK13" s="1884"/>
      <c r="AL13" s="1885"/>
      <c r="AM13" s="1886"/>
      <c r="AN13" s="1874">
        <v>0</v>
      </c>
      <c r="AO13" s="1887"/>
      <c r="AP13" s="1875">
        <v>0</v>
      </c>
      <c r="AQ13" s="1876">
        <v>0</v>
      </c>
      <c r="AR13" s="93"/>
      <c r="AS13" s="93"/>
      <c r="AV13" s="93"/>
      <c r="AW13" s="93"/>
      <c r="AX13" s="93"/>
      <c r="AY13" s="93"/>
      <c r="AZ13" s="93"/>
      <c r="BA13" s="93"/>
      <c r="BB13" s="93"/>
    </row>
    <row r="14" spans="1:45" s="94" customFormat="1" ht="39.75" customHeight="1" thickBot="1">
      <c r="A14" s="1747"/>
      <c r="B14" s="1756" t="s">
        <v>10</v>
      </c>
      <c r="C14" s="1549">
        <f>SUM(C7:C13)</f>
        <v>0</v>
      </c>
      <c r="D14" s="1870">
        <v>17</v>
      </c>
      <c r="E14" s="1792">
        <f>SUM(E7:E13)</f>
        <v>0</v>
      </c>
      <c r="F14" s="1549">
        <v>0</v>
      </c>
      <c r="G14" s="1790">
        <f>SUM(G7:G13)</f>
        <v>18</v>
      </c>
      <c r="H14" s="1793">
        <f>SUM(H7:H13)</f>
        <v>3</v>
      </c>
      <c r="I14" s="1870">
        <f>SUM(I7:I13)</f>
        <v>15</v>
      </c>
      <c r="J14" s="1871">
        <v>16</v>
      </c>
      <c r="K14" s="1792">
        <f>SUM(K7:K13)</f>
        <v>0</v>
      </c>
      <c r="L14" s="1790">
        <f>SUM(L7:L13)</f>
        <v>1</v>
      </c>
      <c r="M14" s="1790">
        <v>2</v>
      </c>
      <c r="N14" s="1793">
        <f>SUM(N7:N13)</f>
        <v>6</v>
      </c>
      <c r="O14" s="1888">
        <v>18</v>
      </c>
      <c r="P14" s="1889">
        <v>0</v>
      </c>
      <c r="Q14" s="1549">
        <v>0</v>
      </c>
      <c r="R14" s="1870">
        <v>10</v>
      </c>
      <c r="S14" s="1792">
        <v>0</v>
      </c>
      <c r="T14" s="1874">
        <f>SUM(T7:T13)</f>
        <v>1</v>
      </c>
      <c r="U14" s="1875">
        <v>2</v>
      </c>
      <c r="V14" s="1875">
        <v>21</v>
      </c>
      <c r="W14" s="1875">
        <v>79</v>
      </c>
      <c r="X14" s="1876">
        <v>3</v>
      </c>
      <c r="Y14" s="1877"/>
      <c r="Z14" s="1880">
        <v>97</v>
      </c>
      <c r="AA14" s="1890">
        <v>2</v>
      </c>
      <c r="AB14" s="1880"/>
      <c r="AC14" s="1880">
        <v>172</v>
      </c>
      <c r="AD14" s="1890">
        <f>SUM(AD7:AD13)</f>
        <v>5</v>
      </c>
      <c r="AE14" s="1880"/>
      <c r="AF14" s="1877">
        <v>154</v>
      </c>
      <c r="AG14" s="1891">
        <v>15</v>
      </c>
      <c r="AH14" s="1790">
        <v>1</v>
      </c>
      <c r="AI14" s="1790">
        <v>97</v>
      </c>
      <c r="AJ14" s="1793">
        <f>SUM(AJ7:AJ13)</f>
        <v>3</v>
      </c>
      <c r="AK14" s="1790">
        <f>SUM(AK7:AK13)</f>
        <v>0</v>
      </c>
      <c r="AL14" s="1870">
        <v>83</v>
      </c>
      <c r="AM14" s="1871">
        <f>SUM(AM7:AM13)</f>
        <v>2</v>
      </c>
      <c r="AN14" s="1874">
        <v>0</v>
      </c>
      <c r="AO14" s="1887">
        <v>1</v>
      </c>
      <c r="AP14" s="1875">
        <v>603</v>
      </c>
      <c r="AQ14" s="1876">
        <v>27</v>
      </c>
      <c r="AR14" s="93"/>
      <c r="AS14" s="93"/>
    </row>
    <row r="15" spans="1:94" s="612" customFormat="1" ht="26.25" customHeight="1" thickBot="1">
      <c r="A15" s="1767"/>
      <c r="B15" s="1768" t="s">
        <v>100</v>
      </c>
      <c r="C15" s="1892"/>
      <c r="D15" s="980">
        <v>1</v>
      </c>
      <c r="E15" s="981"/>
      <c r="F15" s="1893"/>
      <c r="G15" s="610"/>
      <c r="H15" s="978"/>
      <c r="I15" s="610"/>
      <c r="J15" s="1894">
        <v>1</v>
      </c>
      <c r="K15" s="978"/>
      <c r="L15" s="977"/>
      <c r="M15" s="610"/>
      <c r="N15" s="978"/>
      <c r="O15" s="1894"/>
      <c r="P15" s="1895"/>
      <c r="Q15" s="1892"/>
      <c r="R15" s="980"/>
      <c r="S15" s="981"/>
      <c r="T15" s="1763"/>
      <c r="U15" s="1586"/>
      <c r="V15" s="1586"/>
      <c r="W15" s="1586">
        <v>2</v>
      </c>
      <c r="X15" s="1764"/>
      <c r="Y15" s="1769"/>
      <c r="Z15" s="1770">
        <v>2</v>
      </c>
      <c r="AA15" s="1771"/>
      <c r="AB15" s="1896"/>
      <c r="AC15" s="1897"/>
      <c r="AD15" s="1898"/>
      <c r="AE15" s="1333"/>
      <c r="AF15" s="610">
        <v>1</v>
      </c>
      <c r="AG15" s="978"/>
      <c r="AH15" s="1772"/>
      <c r="AI15" s="1773"/>
      <c r="AJ15" s="1774"/>
      <c r="AK15" s="1896"/>
      <c r="AL15" s="1899"/>
      <c r="AM15" s="1898"/>
      <c r="AN15" s="1763"/>
      <c r="AO15" s="1765"/>
      <c r="AP15" s="1586">
        <v>3</v>
      </c>
      <c r="AQ15" s="1764"/>
      <c r="AR15" s="1780"/>
      <c r="AS15" s="1775"/>
      <c r="AT15" s="1776"/>
      <c r="AU15" s="1776"/>
      <c r="AV15" s="1776"/>
      <c r="AW15" s="1776"/>
      <c r="AX15" s="1776"/>
      <c r="AY15" s="1776"/>
      <c r="AZ15" s="1776"/>
      <c r="BA15" s="1776"/>
      <c r="BB15" s="1776"/>
      <c r="BC15" s="1776"/>
      <c r="BD15" s="1776"/>
      <c r="BE15" s="1776"/>
      <c r="BF15" s="1776"/>
      <c r="BG15" s="1776"/>
      <c r="BH15" s="1776"/>
      <c r="BI15" s="1776"/>
      <c r="BJ15" s="1776"/>
      <c r="BK15" s="1776"/>
      <c r="BL15" s="1776"/>
      <c r="BM15" s="1776"/>
      <c r="BN15" s="1776"/>
      <c r="BO15" s="1776"/>
      <c r="BP15" s="1776"/>
      <c r="BQ15" s="1776"/>
      <c r="BR15" s="1776"/>
      <c r="BS15" s="1776"/>
      <c r="BT15" s="1776"/>
      <c r="BU15" s="1776"/>
      <c r="BV15" s="1776"/>
      <c r="BW15" s="1776"/>
      <c r="BX15" s="1776"/>
      <c r="BY15" s="1776"/>
      <c r="BZ15" s="1778"/>
      <c r="CA15" s="1778"/>
      <c r="CB15" s="1778"/>
      <c r="CC15" s="1778"/>
      <c r="CD15" s="1778"/>
      <c r="CE15" s="1778"/>
      <c r="CF15" s="1778"/>
      <c r="CG15" s="1778"/>
      <c r="CH15" s="1778"/>
      <c r="CI15" s="1778"/>
      <c r="CJ15" s="1778"/>
      <c r="CK15" s="1778"/>
      <c r="CL15" s="1778"/>
      <c r="CM15" s="1778"/>
      <c r="CN15" s="1778"/>
      <c r="CO15" s="1778"/>
      <c r="CP15" s="1778"/>
    </row>
    <row r="16" spans="1:45" s="3" customFormat="1" ht="102.75" customHeight="1">
      <c r="A16" s="1906" t="s">
        <v>133</v>
      </c>
      <c r="B16" s="1906"/>
      <c r="C16" s="1906"/>
      <c r="D16" s="1906"/>
      <c r="E16" s="1906"/>
      <c r="F16" s="1906"/>
      <c r="G16" s="1906"/>
      <c r="H16" s="1906"/>
      <c r="I16" s="1906"/>
      <c r="J16" s="1906"/>
      <c r="K16" s="1906"/>
      <c r="L16" s="1906"/>
      <c r="M16" s="1906"/>
      <c r="N16" s="1906"/>
      <c r="O16" s="1906"/>
      <c r="P16" s="1789"/>
      <c r="Q16" s="1906"/>
      <c r="R16" s="1906"/>
      <c r="S16" s="1906"/>
      <c r="T16" s="1906"/>
      <c r="U16" s="1906"/>
      <c r="V16" s="1782"/>
      <c r="W16" s="1906"/>
      <c r="X16" s="1906"/>
      <c r="Y16" s="1906"/>
      <c r="Z16" s="1906"/>
      <c r="AA16" s="1906"/>
      <c r="AE16" s="1906"/>
      <c r="AF16" s="1907"/>
      <c r="AG16" s="1907"/>
      <c r="AH16" s="1907"/>
      <c r="AI16" s="1907"/>
      <c r="AJ16" s="1907"/>
      <c r="AK16" s="1907"/>
      <c r="AL16" s="1907" t="s">
        <v>135</v>
      </c>
      <c r="AM16" s="1907"/>
      <c r="AN16" s="1776"/>
      <c r="AO16" s="1776"/>
      <c r="AP16" s="1776"/>
      <c r="AQ16" s="1775"/>
      <c r="AR16" s="1905"/>
      <c r="AS16" s="4"/>
    </row>
    <row r="17" spans="1:43" ht="94.5" customHeight="1">
      <c r="A17" s="1781"/>
      <c r="B17" s="1781"/>
      <c r="C17" s="1781"/>
      <c r="D17" s="1781"/>
      <c r="E17" s="1781"/>
      <c r="F17" s="1781"/>
      <c r="G17" s="1781"/>
      <c r="H17" s="1781"/>
      <c r="I17" s="1781"/>
      <c r="J17" s="1781"/>
      <c r="K17" s="1781"/>
      <c r="L17" s="1781"/>
      <c r="M17" s="1781"/>
      <c r="N17" s="1781"/>
      <c r="O17" s="1781"/>
      <c r="P17" s="1781"/>
      <c r="Q17" s="1781"/>
      <c r="R17" s="1781"/>
      <c r="S17" s="1781"/>
      <c r="T17" s="1781"/>
      <c r="U17" s="1781"/>
      <c r="V17" s="1781"/>
      <c r="W17" s="1781"/>
      <c r="X17" s="1781"/>
      <c r="Y17" s="1781"/>
      <c r="Z17" s="1781"/>
      <c r="AA17" s="1781"/>
      <c r="AB17" s="1781"/>
      <c r="AC17" s="1781"/>
      <c r="AD17" s="1781"/>
      <c r="AE17" s="1781"/>
      <c r="AF17" s="1779"/>
      <c r="AG17" s="1779"/>
      <c r="AH17" s="1779"/>
      <c r="AI17" s="1779"/>
      <c r="AJ17" s="1779"/>
      <c r="AK17" s="1779"/>
      <c r="AL17" s="1779"/>
      <c r="AM17" s="1779"/>
      <c r="AN17" s="1777"/>
      <c r="AO17" s="1777"/>
      <c r="AP17" s="1777"/>
      <c r="AQ17" s="1777"/>
    </row>
    <row r="18" spans="1:39" ht="18.7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1781"/>
      <c r="Q18" s="41"/>
      <c r="R18" s="41"/>
      <c r="S18" s="41"/>
      <c r="T18" s="41"/>
      <c r="U18" s="41"/>
      <c r="V18" s="1779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</row>
    <row r="19" spans="16:22" ht="14.25">
      <c r="P19" s="41"/>
      <c r="V19" s="41"/>
    </row>
    <row r="22" ht="12.75">
      <c r="V22" s="1" t="s">
        <v>134</v>
      </c>
    </row>
  </sheetData>
  <sheetProtection/>
  <mergeCells count="20">
    <mergeCell ref="A5:A6"/>
    <mergeCell ref="B5:B6"/>
    <mergeCell ref="I5:K5"/>
    <mergeCell ref="C5:E5"/>
    <mergeCell ref="L5:P5"/>
    <mergeCell ref="G5:H5"/>
    <mergeCell ref="AR5:AS5"/>
    <mergeCell ref="AN5:AQ5"/>
    <mergeCell ref="AH5:AJ5"/>
    <mergeCell ref="AE5:AG5"/>
    <mergeCell ref="AB5:AD5"/>
    <mergeCell ref="T5:X5"/>
    <mergeCell ref="B1:AN1"/>
    <mergeCell ref="B3:AM3"/>
    <mergeCell ref="B2:Q2"/>
    <mergeCell ref="B4:X4"/>
    <mergeCell ref="AK5:AM5"/>
    <mergeCell ref="Y4:AQ4"/>
    <mergeCell ref="Y5:AA5"/>
    <mergeCell ref="Q5:S5"/>
  </mergeCells>
  <printOptions/>
  <pageMargins left="0.2755905511811024" right="0.15748031496062992" top="0.6299212598425197" bottom="0.984251968503937" header="0.5118110236220472" footer="0.5118110236220472"/>
  <pageSetup horizontalDpi="600" verticalDpi="600" orientation="landscape" paperSize="9" scale="60" r:id="rId2"/>
  <colBreaks count="1" manualBreakCount="1">
    <brk id="4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AT22"/>
  <sheetViews>
    <sheetView zoomScale="90" zoomScaleNormal="90" zoomScalePageLayoutView="0" workbookViewId="0" topLeftCell="A1">
      <selection activeCell="G13" sqref="G13"/>
    </sheetView>
  </sheetViews>
  <sheetFormatPr defaultColWidth="9.00390625" defaultRowHeight="12.75"/>
  <cols>
    <col min="1" max="1" width="3.25390625" style="155" customWidth="1"/>
    <col min="2" max="2" width="16.375" style="1" customWidth="1"/>
    <col min="3" max="3" width="5.25390625" style="1" customWidth="1"/>
    <col min="4" max="4" width="5.125" style="1" customWidth="1"/>
    <col min="5" max="5" width="4.875" style="1" customWidth="1"/>
    <col min="6" max="6" width="4.125" style="1" customWidth="1"/>
    <col min="7" max="7" width="4.625" style="1" customWidth="1"/>
    <col min="8" max="8" width="4.00390625" style="1" customWidth="1"/>
    <col min="9" max="9" width="5.125" style="1" customWidth="1"/>
    <col min="10" max="10" width="4.625" style="1" customWidth="1"/>
    <col min="11" max="11" width="4.125" style="1" customWidth="1"/>
    <col min="12" max="12" width="5.00390625" style="1" customWidth="1"/>
    <col min="13" max="13" width="4.875" style="1" customWidth="1"/>
    <col min="14" max="15" width="4.625" style="1" customWidth="1"/>
    <col min="16" max="16" width="4.25390625" style="1" customWidth="1"/>
    <col min="17" max="17" width="3.875" style="1" customWidth="1"/>
    <col min="18" max="18" width="4.875" style="1" customWidth="1"/>
    <col min="19" max="19" width="4.125" style="1" customWidth="1"/>
    <col min="20" max="33" width="4.625" style="1" customWidth="1"/>
    <col min="34" max="34" width="4.00390625" style="1" customWidth="1"/>
    <col min="35" max="35" width="3.875" style="1" customWidth="1"/>
    <col min="36" max="36" width="4.375" style="1" customWidth="1"/>
    <col min="37" max="37" width="4.25390625" style="1" customWidth="1"/>
    <col min="38" max="38" width="4.00390625" style="1" customWidth="1"/>
    <col min="39" max="39" width="5.00390625" style="1" customWidth="1"/>
    <col min="40" max="41" width="4.75390625" style="1" customWidth="1"/>
    <col min="42" max="16384" width="9.125" style="1" customWidth="1"/>
  </cols>
  <sheetData>
    <row r="1" spans="2:39" ht="28.5" customHeight="1">
      <c r="B1" s="1908" t="s">
        <v>19</v>
      </c>
      <c r="C1" s="1908"/>
      <c r="D1" s="1908"/>
      <c r="E1" s="1908"/>
      <c r="F1" s="1908"/>
      <c r="G1" s="1908"/>
      <c r="H1" s="1908"/>
      <c r="I1" s="1908"/>
      <c r="J1" s="1908"/>
      <c r="K1" s="1908"/>
      <c r="L1" s="1908"/>
      <c r="M1" s="1908"/>
      <c r="N1" s="1908"/>
      <c r="O1" s="1908"/>
      <c r="P1" s="1908"/>
      <c r="Q1" s="1908"/>
      <c r="R1" s="1908"/>
      <c r="S1" s="1908"/>
      <c r="T1" s="1908"/>
      <c r="U1" s="1908"/>
      <c r="V1" s="1908"/>
      <c r="W1" s="1908"/>
      <c r="X1" s="1908"/>
      <c r="Y1" s="1908"/>
      <c r="Z1" s="1908"/>
      <c r="AA1" s="1908"/>
      <c r="AB1" s="1908"/>
      <c r="AC1" s="1908"/>
      <c r="AD1" s="1908"/>
      <c r="AE1" s="1908"/>
      <c r="AF1" s="1908"/>
      <c r="AG1" s="1908"/>
      <c r="AH1" s="1908"/>
      <c r="AI1" s="1908"/>
      <c r="AJ1" s="1908"/>
      <c r="AK1" s="1908"/>
      <c r="AL1" s="1908"/>
      <c r="AM1" s="1908"/>
    </row>
    <row r="2" spans="2:38" ht="20.25" customHeight="1" thickBot="1">
      <c r="B2" s="1908" t="s">
        <v>129</v>
      </c>
      <c r="C2" s="1908"/>
      <c r="D2" s="1908"/>
      <c r="E2" s="1908"/>
      <c r="F2" s="1908"/>
      <c r="G2" s="1908"/>
      <c r="H2" s="1908"/>
      <c r="I2" s="1908"/>
      <c r="J2" s="1908"/>
      <c r="K2" s="1908"/>
      <c r="L2" s="1908"/>
      <c r="M2" s="1908"/>
      <c r="N2" s="1908"/>
      <c r="O2" s="1908"/>
      <c r="P2" s="1908"/>
      <c r="Q2" s="1908"/>
      <c r="R2" s="1908"/>
      <c r="S2" s="1908"/>
      <c r="T2" s="1908"/>
      <c r="U2" s="1908"/>
      <c r="V2" s="1908"/>
      <c r="W2" s="1908"/>
      <c r="X2" s="1908"/>
      <c r="Y2" s="1908"/>
      <c r="Z2" s="1908"/>
      <c r="AA2" s="1908"/>
      <c r="AB2" s="1908"/>
      <c r="AC2" s="1908"/>
      <c r="AD2" s="1908"/>
      <c r="AE2" s="1908"/>
      <c r="AF2" s="1908"/>
      <c r="AG2" s="1908"/>
      <c r="AH2" s="1908"/>
      <c r="AI2" s="1908"/>
      <c r="AJ2" s="1908"/>
      <c r="AK2" s="1908"/>
      <c r="AL2" s="1908"/>
    </row>
    <row r="3" spans="1:41" ht="18" customHeight="1" thickBot="1">
      <c r="A3" s="156"/>
      <c r="B3" s="1922" t="s">
        <v>11</v>
      </c>
      <c r="C3" s="1923"/>
      <c r="D3" s="1923"/>
      <c r="E3" s="1923"/>
      <c r="F3" s="1923"/>
      <c r="G3" s="1923"/>
      <c r="H3" s="1923"/>
      <c r="I3" s="1923"/>
      <c r="J3" s="1923"/>
      <c r="K3" s="1923"/>
      <c r="L3" s="1923"/>
      <c r="M3" s="1923"/>
      <c r="N3" s="1923"/>
      <c r="O3" s="1923"/>
      <c r="P3" s="1923"/>
      <c r="Q3" s="1923"/>
      <c r="R3" s="1923"/>
      <c r="S3" s="1923"/>
      <c r="T3" s="1924"/>
      <c r="U3" s="1922" t="s">
        <v>12</v>
      </c>
      <c r="V3" s="1923"/>
      <c r="W3" s="1923"/>
      <c r="X3" s="1923"/>
      <c r="Y3" s="1923"/>
      <c r="Z3" s="1923"/>
      <c r="AA3" s="1923"/>
      <c r="AB3" s="1923"/>
      <c r="AC3" s="1923"/>
      <c r="AD3" s="1923"/>
      <c r="AE3" s="1923"/>
      <c r="AF3" s="1923"/>
      <c r="AG3" s="1923"/>
      <c r="AH3" s="1923"/>
      <c r="AI3" s="1923"/>
      <c r="AJ3" s="1923"/>
      <c r="AK3" s="1923"/>
      <c r="AL3" s="1923"/>
      <c r="AM3" s="1923"/>
      <c r="AN3" s="1923"/>
      <c r="AO3" s="1924"/>
    </row>
    <row r="4" spans="1:41" s="589" customFormat="1" ht="21.75" customHeight="1" thickBot="1">
      <c r="A4" s="1933" t="s">
        <v>2</v>
      </c>
      <c r="B4" s="1937" t="s">
        <v>64</v>
      </c>
      <c r="C4" s="1960" t="s">
        <v>4</v>
      </c>
      <c r="D4" s="1961"/>
      <c r="E4" s="1962"/>
      <c r="F4" s="1960" t="s">
        <v>5</v>
      </c>
      <c r="G4" s="1961"/>
      <c r="H4" s="1962"/>
      <c r="I4" s="1949" t="s">
        <v>6</v>
      </c>
      <c r="J4" s="1949"/>
      <c r="K4" s="1967"/>
      <c r="L4" s="1966" t="s">
        <v>7</v>
      </c>
      <c r="M4" s="1949"/>
      <c r="N4" s="1967"/>
      <c r="O4" s="1966" t="s">
        <v>8</v>
      </c>
      <c r="P4" s="1949"/>
      <c r="Q4" s="1967"/>
      <c r="R4" s="1934" t="s">
        <v>3</v>
      </c>
      <c r="S4" s="1964"/>
      <c r="T4" s="1936"/>
      <c r="U4" s="1960" t="s">
        <v>4</v>
      </c>
      <c r="V4" s="1961"/>
      <c r="W4" s="1962"/>
      <c r="X4" s="1960" t="s">
        <v>5</v>
      </c>
      <c r="Y4" s="1961"/>
      <c r="Z4" s="1962"/>
      <c r="AA4" s="1961" t="s">
        <v>6</v>
      </c>
      <c r="AB4" s="1961"/>
      <c r="AC4" s="1965"/>
      <c r="AD4" s="1960" t="s">
        <v>7</v>
      </c>
      <c r="AE4" s="1961"/>
      <c r="AF4" s="1965"/>
      <c r="AG4" s="1961" t="s">
        <v>8</v>
      </c>
      <c r="AH4" s="1961"/>
      <c r="AI4" s="1965"/>
      <c r="AJ4" s="1961" t="s">
        <v>13</v>
      </c>
      <c r="AK4" s="1961"/>
      <c r="AL4" s="1961"/>
      <c r="AM4" s="1931" t="s">
        <v>3</v>
      </c>
      <c r="AN4" s="1929"/>
      <c r="AO4" s="1930"/>
    </row>
    <row r="5" spans="1:41" s="35" customFormat="1" ht="19.5" customHeight="1" thickBot="1">
      <c r="A5" s="1933"/>
      <c r="B5" s="1963"/>
      <c r="C5" s="135" t="s">
        <v>15</v>
      </c>
      <c r="D5" s="680" t="s">
        <v>0</v>
      </c>
      <c r="E5" s="408" t="s">
        <v>50</v>
      </c>
      <c r="F5" s="364" t="s">
        <v>15</v>
      </c>
      <c r="G5" s="441" t="s">
        <v>0</v>
      </c>
      <c r="H5" s="442" t="s">
        <v>50</v>
      </c>
      <c r="I5" s="705" t="s">
        <v>15</v>
      </c>
      <c r="J5" s="680" t="s">
        <v>0</v>
      </c>
      <c r="K5" s="408" t="s">
        <v>50</v>
      </c>
      <c r="L5" s="364" t="s">
        <v>15</v>
      </c>
      <c r="M5" s="441" t="s">
        <v>0</v>
      </c>
      <c r="N5" s="442" t="s">
        <v>50</v>
      </c>
      <c r="O5" s="365" t="s">
        <v>15</v>
      </c>
      <c r="P5" s="409" t="s">
        <v>0</v>
      </c>
      <c r="Q5" s="444" t="s">
        <v>50</v>
      </c>
      <c r="R5" s="134" t="s">
        <v>15</v>
      </c>
      <c r="S5" s="731" t="s">
        <v>44</v>
      </c>
      <c r="T5" s="975" t="s">
        <v>43</v>
      </c>
      <c r="U5" s="135" t="s">
        <v>15</v>
      </c>
      <c r="V5" s="680" t="s">
        <v>44</v>
      </c>
      <c r="W5" s="408" t="s">
        <v>50</v>
      </c>
      <c r="X5" s="364" t="s">
        <v>15</v>
      </c>
      <c r="Y5" s="441" t="s">
        <v>44</v>
      </c>
      <c r="Z5" s="442" t="s">
        <v>50</v>
      </c>
      <c r="AA5" s="705" t="s">
        <v>15</v>
      </c>
      <c r="AB5" s="680" t="s">
        <v>44</v>
      </c>
      <c r="AC5" s="408" t="s">
        <v>50</v>
      </c>
      <c r="AD5" s="364" t="s">
        <v>15</v>
      </c>
      <c r="AE5" s="441" t="s">
        <v>44</v>
      </c>
      <c r="AF5" s="442" t="s">
        <v>50</v>
      </c>
      <c r="AG5" s="739" t="s">
        <v>15</v>
      </c>
      <c r="AH5" s="740" t="s">
        <v>44</v>
      </c>
      <c r="AI5" s="740" t="s">
        <v>50</v>
      </c>
      <c r="AJ5" s="371" t="s">
        <v>15</v>
      </c>
      <c r="AK5" s="740" t="s">
        <v>44</v>
      </c>
      <c r="AL5" s="741" t="s">
        <v>50</v>
      </c>
      <c r="AM5" s="1023" t="s">
        <v>15</v>
      </c>
      <c r="AN5" s="1024" t="s">
        <v>44</v>
      </c>
      <c r="AO5" s="1025" t="s">
        <v>43</v>
      </c>
    </row>
    <row r="6" spans="1:41" s="520" customFormat="1" ht="19.5" customHeight="1">
      <c r="A6" s="558">
        <v>1</v>
      </c>
      <c r="B6" s="465" t="s">
        <v>101</v>
      </c>
      <c r="C6" s="672"/>
      <c r="D6" s="673"/>
      <c r="E6" s="674"/>
      <c r="F6" s="901"/>
      <c r="G6" s="673"/>
      <c r="H6" s="674"/>
      <c r="I6" s="1472"/>
      <c r="J6" s="1481">
        <v>7</v>
      </c>
      <c r="K6" s="1473">
        <v>1</v>
      </c>
      <c r="L6" s="1475"/>
      <c r="M6" s="1481">
        <v>11</v>
      </c>
      <c r="N6" s="1471"/>
      <c r="O6" s="950"/>
      <c r="P6" s="1545"/>
      <c r="Q6" s="1545"/>
      <c r="R6" s="483">
        <f>SUM(C6,F6,I6,L6,O6)</f>
        <v>0</v>
      </c>
      <c r="S6" s="1565">
        <f>SUM(D6,G6,J6,M6,P6)</f>
        <v>18</v>
      </c>
      <c r="T6" s="1578">
        <f>SUM(E6,H6,K6,N6,Q6)</f>
        <v>1</v>
      </c>
      <c r="U6" s="582"/>
      <c r="V6" s="583"/>
      <c r="W6" s="734"/>
      <c r="X6" s="480"/>
      <c r="Y6" s="478"/>
      <c r="Z6" s="479"/>
      <c r="AA6" s="480"/>
      <c r="AB6" s="478">
        <v>18</v>
      </c>
      <c r="AC6" s="479"/>
      <c r="AD6" s="480"/>
      <c r="AE6" s="478">
        <v>38</v>
      </c>
      <c r="AF6" s="479">
        <v>2</v>
      </c>
      <c r="AG6" s="502"/>
      <c r="AH6" s="503">
        <v>41</v>
      </c>
      <c r="AI6" s="501">
        <v>2</v>
      </c>
      <c r="AJ6" s="502"/>
      <c r="AK6" s="505"/>
      <c r="AL6" s="503"/>
      <c r="AM6" s="483">
        <f>SUM(U6,X6,AA6,AD6,AG6,AJ6)</f>
        <v>0</v>
      </c>
      <c r="AN6" s="1565">
        <f>SUM(V6,Y6,AB6,AE6,AH6,AK6)</f>
        <v>97</v>
      </c>
      <c r="AO6" s="1566">
        <f>SUM(W6,Z6,AC6,AF6,AI6,AL6)</f>
        <v>4</v>
      </c>
    </row>
    <row r="7" spans="1:41" s="520" customFormat="1" ht="25.5" customHeight="1">
      <c r="A7" s="558"/>
      <c r="B7" s="465" t="s">
        <v>52</v>
      </c>
      <c r="C7" s="677"/>
      <c r="D7" s="665"/>
      <c r="E7" s="678"/>
      <c r="F7" s="973"/>
      <c r="G7" s="665"/>
      <c r="H7" s="678"/>
      <c r="I7" s="928"/>
      <c r="J7" s="852"/>
      <c r="K7" s="857"/>
      <c r="L7" s="902"/>
      <c r="M7" s="852"/>
      <c r="N7" s="676"/>
      <c r="O7" s="697"/>
      <c r="P7" s="1440"/>
      <c r="Q7" s="1440"/>
      <c r="R7" s="1567">
        <f aca="true" t="shared" si="0" ref="R7:R16">SUM(C7,F7,I7,L7,O7)</f>
        <v>0</v>
      </c>
      <c r="S7" s="1563">
        <f aca="true" t="shared" si="1" ref="S7:S16">SUM(D7,G7,J7,M7,P7)</f>
        <v>0</v>
      </c>
      <c r="T7" s="1572">
        <f aca="true" t="shared" si="2" ref="T7:T16">SUM(E7,H7,K7,N7,Q7)</f>
        <v>0</v>
      </c>
      <c r="U7" s="559"/>
      <c r="V7" s="560"/>
      <c r="W7" s="561"/>
      <c r="X7" s="488"/>
      <c r="Y7" s="486"/>
      <c r="Z7" s="487"/>
      <c r="AA7" s="488"/>
      <c r="AB7" s="486">
        <v>10</v>
      </c>
      <c r="AC7" s="487"/>
      <c r="AD7" s="488"/>
      <c r="AE7" s="486">
        <v>12</v>
      </c>
      <c r="AF7" s="487">
        <v>1</v>
      </c>
      <c r="AG7" s="488"/>
      <c r="AH7" s="1440">
        <v>2</v>
      </c>
      <c r="AI7" s="487"/>
      <c r="AJ7" s="488"/>
      <c r="AK7" s="491"/>
      <c r="AL7" s="489"/>
      <c r="AM7" s="1567">
        <f aca="true" t="shared" si="3" ref="AM7:AM16">SUM(U7,X7,AA7,AD7,AG7,AJ7)</f>
        <v>0</v>
      </c>
      <c r="AN7" s="1563">
        <f aca="true" t="shared" si="4" ref="AN7:AN16">SUM(V7,Y7,AB7,AE7,AH7,AK7)</f>
        <v>24</v>
      </c>
      <c r="AO7" s="1568">
        <f aca="true" t="shared" si="5" ref="AO7:AO16">SUM(W7,Z7,AC7,AF7,AI7,AL7)</f>
        <v>1</v>
      </c>
    </row>
    <row r="8" spans="1:41" s="520" customFormat="1" ht="28.5" customHeight="1" thickBot="1">
      <c r="A8" s="558"/>
      <c r="B8" s="466" t="s">
        <v>53</v>
      </c>
      <c r="C8" s="728"/>
      <c r="D8" s="729"/>
      <c r="E8" s="730"/>
      <c r="F8" s="974"/>
      <c r="G8" s="729"/>
      <c r="H8" s="730"/>
      <c r="I8" s="1000"/>
      <c r="J8" s="858"/>
      <c r="K8" s="859"/>
      <c r="L8" s="903"/>
      <c r="M8" s="853"/>
      <c r="N8" s="772"/>
      <c r="O8" s="698"/>
      <c r="P8" s="1483"/>
      <c r="Q8" s="1483"/>
      <c r="R8" s="1569">
        <f t="shared" si="0"/>
        <v>0</v>
      </c>
      <c r="S8" s="1570">
        <f t="shared" si="1"/>
        <v>0</v>
      </c>
      <c r="T8" s="1579">
        <f t="shared" si="2"/>
        <v>0</v>
      </c>
      <c r="U8" s="562"/>
      <c r="V8" s="563"/>
      <c r="W8" s="737"/>
      <c r="X8" s="495"/>
      <c r="Y8" s="493"/>
      <c r="Z8" s="494"/>
      <c r="AA8" s="495"/>
      <c r="AB8" s="493"/>
      <c r="AC8" s="494"/>
      <c r="AD8" s="542"/>
      <c r="AE8" s="543">
        <v>2</v>
      </c>
      <c r="AF8" s="986"/>
      <c r="AG8" s="495"/>
      <c r="AH8" s="1483"/>
      <c r="AI8" s="494"/>
      <c r="AJ8" s="495"/>
      <c r="AK8" s="499"/>
      <c r="AL8" s="496"/>
      <c r="AM8" s="1569">
        <f t="shared" si="3"/>
        <v>0</v>
      </c>
      <c r="AN8" s="1570">
        <f t="shared" si="4"/>
        <v>2</v>
      </c>
      <c r="AO8" s="1571">
        <f t="shared" si="5"/>
        <v>0</v>
      </c>
    </row>
    <row r="9" spans="1:41" s="520" customFormat="1" ht="21" customHeight="1">
      <c r="A9" s="558">
        <v>2</v>
      </c>
      <c r="B9" s="454" t="s">
        <v>54</v>
      </c>
      <c r="C9" s="672"/>
      <c r="D9" s="673"/>
      <c r="E9" s="674"/>
      <c r="F9" s="901"/>
      <c r="G9" s="673"/>
      <c r="H9" s="674"/>
      <c r="I9" s="1478"/>
      <c r="J9" s="1479">
        <v>15</v>
      </c>
      <c r="K9" s="1480">
        <v>1</v>
      </c>
      <c r="L9" s="1475"/>
      <c r="M9" s="1481">
        <v>15</v>
      </c>
      <c r="N9" s="1471"/>
      <c r="O9" s="950"/>
      <c r="P9" s="1545"/>
      <c r="Q9" s="1545"/>
      <c r="R9" s="483">
        <f t="shared" si="0"/>
        <v>0</v>
      </c>
      <c r="S9" s="1565">
        <f t="shared" si="1"/>
        <v>30</v>
      </c>
      <c r="T9" s="1578">
        <f t="shared" si="2"/>
        <v>1</v>
      </c>
      <c r="U9" s="582"/>
      <c r="V9" s="583"/>
      <c r="W9" s="734"/>
      <c r="X9" s="480"/>
      <c r="Y9" s="478"/>
      <c r="Z9" s="479"/>
      <c r="AA9" s="480"/>
      <c r="AB9" s="478">
        <v>14</v>
      </c>
      <c r="AC9" s="479"/>
      <c r="AD9" s="480"/>
      <c r="AE9" s="478">
        <v>29</v>
      </c>
      <c r="AF9" s="479"/>
      <c r="AG9" s="502"/>
      <c r="AH9" s="503">
        <v>30</v>
      </c>
      <c r="AI9" s="501"/>
      <c r="AJ9" s="502"/>
      <c r="AK9" s="505"/>
      <c r="AL9" s="503"/>
      <c r="AM9" s="483">
        <f t="shared" si="3"/>
        <v>0</v>
      </c>
      <c r="AN9" s="1565">
        <f t="shared" si="4"/>
        <v>73</v>
      </c>
      <c r="AO9" s="1566">
        <f t="shared" si="5"/>
        <v>0</v>
      </c>
    </row>
    <row r="10" spans="1:41" s="520" customFormat="1" ht="22.5" customHeight="1">
      <c r="A10" s="558"/>
      <c r="B10" s="465" t="s">
        <v>55</v>
      </c>
      <c r="C10" s="677"/>
      <c r="D10" s="665"/>
      <c r="E10" s="678"/>
      <c r="F10" s="973"/>
      <c r="G10" s="665"/>
      <c r="H10" s="678"/>
      <c r="I10" s="928"/>
      <c r="J10" s="852"/>
      <c r="K10" s="857"/>
      <c r="L10" s="902"/>
      <c r="M10" s="666"/>
      <c r="N10" s="676"/>
      <c r="O10" s="697"/>
      <c r="P10" s="1440"/>
      <c r="Q10" s="1440"/>
      <c r="R10" s="1567">
        <f t="shared" si="0"/>
        <v>0</v>
      </c>
      <c r="S10" s="1563">
        <f t="shared" si="1"/>
        <v>0</v>
      </c>
      <c r="T10" s="1572">
        <f t="shared" si="2"/>
        <v>0</v>
      </c>
      <c r="U10" s="559"/>
      <c r="V10" s="560"/>
      <c r="W10" s="561"/>
      <c r="X10" s="488"/>
      <c r="Y10" s="486"/>
      <c r="Z10" s="487"/>
      <c r="AA10" s="488"/>
      <c r="AB10" s="486">
        <v>20</v>
      </c>
      <c r="AC10" s="487"/>
      <c r="AD10" s="488"/>
      <c r="AE10" s="486">
        <v>21</v>
      </c>
      <c r="AF10" s="487"/>
      <c r="AG10" s="488"/>
      <c r="AH10" s="1440">
        <v>3</v>
      </c>
      <c r="AI10" s="561"/>
      <c r="AJ10" s="488"/>
      <c r="AK10" s="491"/>
      <c r="AL10" s="489"/>
      <c r="AM10" s="1567">
        <f t="shared" si="3"/>
        <v>0</v>
      </c>
      <c r="AN10" s="1563">
        <f t="shared" si="4"/>
        <v>44</v>
      </c>
      <c r="AO10" s="1568">
        <f t="shared" si="5"/>
        <v>0</v>
      </c>
    </row>
    <row r="11" spans="1:46" s="524" customFormat="1" ht="23.25" customHeight="1" thickBot="1">
      <c r="A11" s="556"/>
      <c r="B11" s="466" t="s">
        <v>56</v>
      </c>
      <c r="C11" s="728"/>
      <c r="D11" s="729"/>
      <c r="E11" s="730"/>
      <c r="F11" s="974"/>
      <c r="G11" s="729"/>
      <c r="H11" s="730"/>
      <c r="I11" s="929"/>
      <c r="J11" s="853"/>
      <c r="K11" s="1482"/>
      <c r="L11" s="1324"/>
      <c r="M11" s="708"/>
      <c r="N11" s="709"/>
      <c r="O11" s="698"/>
      <c r="P11" s="1483"/>
      <c r="Q11" s="1483"/>
      <c r="R11" s="1569">
        <f t="shared" si="0"/>
        <v>0</v>
      </c>
      <c r="S11" s="1570">
        <f t="shared" si="1"/>
        <v>0</v>
      </c>
      <c r="T11" s="1579">
        <f t="shared" si="2"/>
        <v>0</v>
      </c>
      <c r="U11" s="562"/>
      <c r="V11" s="563"/>
      <c r="W11" s="737"/>
      <c r="X11" s="495"/>
      <c r="Y11" s="493"/>
      <c r="Z11" s="494"/>
      <c r="AA11" s="495"/>
      <c r="AB11" s="493">
        <v>6</v>
      </c>
      <c r="AC11" s="494"/>
      <c r="AD11" s="495"/>
      <c r="AE11" s="493">
        <v>4</v>
      </c>
      <c r="AF11" s="494"/>
      <c r="AG11" s="495"/>
      <c r="AH11" s="1483">
        <v>1</v>
      </c>
      <c r="AI11" s="737"/>
      <c r="AJ11" s="495"/>
      <c r="AK11" s="499"/>
      <c r="AL11" s="496"/>
      <c r="AM11" s="1569">
        <f t="shared" si="3"/>
        <v>0</v>
      </c>
      <c r="AN11" s="1570">
        <f t="shared" si="4"/>
        <v>11</v>
      </c>
      <c r="AO11" s="1571">
        <f t="shared" si="5"/>
        <v>0</v>
      </c>
      <c r="AP11" s="520"/>
      <c r="AQ11" s="520"/>
      <c r="AR11" s="520"/>
      <c r="AS11" s="520"/>
      <c r="AT11" s="520"/>
    </row>
    <row r="12" spans="1:41" s="569" customFormat="1" ht="19.5" customHeight="1">
      <c r="A12" s="565">
        <v>3</v>
      </c>
      <c r="B12" s="454" t="s">
        <v>98</v>
      </c>
      <c r="C12" s="672"/>
      <c r="D12" s="673"/>
      <c r="E12" s="674"/>
      <c r="F12" s="901"/>
      <c r="G12" s="673"/>
      <c r="H12" s="674"/>
      <c r="I12" s="1472"/>
      <c r="J12" s="1481">
        <v>21</v>
      </c>
      <c r="K12" s="1473">
        <v>2</v>
      </c>
      <c r="L12" s="1472"/>
      <c r="M12" s="1481">
        <v>13</v>
      </c>
      <c r="N12" s="1473"/>
      <c r="O12" s="567"/>
      <c r="P12" s="1545"/>
      <c r="Q12" s="1545"/>
      <c r="R12" s="483">
        <f t="shared" si="0"/>
        <v>0</v>
      </c>
      <c r="S12" s="1565">
        <f t="shared" si="1"/>
        <v>34</v>
      </c>
      <c r="T12" s="1566">
        <f t="shared" si="2"/>
        <v>2</v>
      </c>
      <c r="U12" s="582"/>
      <c r="V12" s="583"/>
      <c r="W12" s="734"/>
      <c r="X12" s="480"/>
      <c r="Y12" s="478"/>
      <c r="Z12" s="479"/>
      <c r="AA12" s="480"/>
      <c r="AB12" s="478">
        <v>24</v>
      </c>
      <c r="AC12" s="479"/>
      <c r="AD12" s="480"/>
      <c r="AE12" s="478">
        <v>34</v>
      </c>
      <c r="AF12" s="479">
        <v>1</v>
      </c>
      <c r="AG12" s="567"/>
      <c r="AH12" s="503">
        <v>17</v>
      </c>
      <c r="AI12" s="501"/>
      <c r="AJ12" s="567"/>
      <c r="AK12" s="568"/>
      <c r="AL12" s="566"/>
      <c r="AM12" s="483">
        <f t="shared" si="3"/>
        <v>0</v>
      </c>
      <c r="AN12" s="1565">
        <f t="shared" si="4"/>
        <v>75</v>
      </c>
      <c r="AO12" s="1566">
        <f t="shared" si="5"/>
        <v>1</v>
      </c>
    </row>
    <row r="13" spans="1:41" s="569" customFormat="1" ht="24" customHeight="1">
      <c r="A13" s="570"/>
      <c r="B13" s="465" t="s">
        <v>65</v>
      </c>
      <c r="C13" s="677"/>
      <c r="D13" s="665"/>
      <c r="E13" s="678"/>
      <c r="F13" s="973"/>
      <c r="G13" s="665"/>
      <c r="H13" s="678"/>
      <c r="I13" s="973"/>
      <c r="J13" s="665"/>
      <c r="K13" s="678"/>
      <c r="L13" s="973"/>
      <c r="M13" s="665"/>
      <c r="N13" s="678"/>
      <c r="O13" s="572"/>
      <c r="P13" s="571"/>
      <c r="Q13" s="571"/>
      <c r="R13" s="1567">
        <f t="shared" si="0"/>
        <v>0</v>
      </c>
      <c r="S13" s="1563">
        <f t="shared" si="1"/>
        <v>0</v>
      </c>
      <c r="T13" s="1568">
        <f t="shared" si="2"/>
        <v>0</v>
      </c>
      <c r="U13" s="559"/>
      <c r="V13" s="560"/>
      <c r="W13" s="561"/>
      <c r="X13" s="488"/>
      <c r="Y13" s="486"/>
      <c r="Z13" s="487"/>
      <c r="AA13" s="488"/>
      <c r="AB13" s="486">
        <v>7</v>
      </c>
      <c r="AC13" s="487"/>
      <c r="AD13" s="488"/>
      <c r="AE13" s="486">
        <v>12</v>
      </c>
      <c r="AF13" s="487"/>
      <c r="AG13" s="572"/>
      <c r="AH13" s="1440">
        <v>1</v>
      </c>
      <c r="AI13" s="487"/>
      <c r="AJ13" s="572"/>
      <c r="AK13" s="573"/>
      <c r="AL13" s="571"/>
      <c r="AM13" s="1567">
        <f t="shared" si="3"/>
        <v>0</v>
      </c>
      <c r="AN13" s="1563">
        <f t="shared" si="4"/>
        <v>20</v>
      </c>
      <c r="AO13" s="1568">
        <f t="shared" si="5"/>
        <v>0</v>
      </c>
    </row>
    <row r="14" spans="1:46" s="577" customFormat="1" ht="25.5" customHeight="1" thickBot="1">
      <c r="A14" s="574"/>
      <c r="B14" s="466" t="s">
        <v>63</v>
      </c>
      <c r="C14" s="728"/>
      <c r="D14" s="729"/>
      <c r="E14" s="730"/>
      <c r="F14" s="974"/>
      <c r="G14" s="729"/>
      <c r="H14" s="730"/>
      <c r="I14" s="974"/>
      <c r="J14" s="729"/>
      <c r="K14" s="730"/>
      <c r="L14" s="974"/>
      <c r="M14" s="729"/>
      <c r="N14" s="730"/>
      <c r="O14" s="576"/>
      <c r="P14" s="575"/>
      <c r="Q14" s="575"/>
      <c r="R14" s="1569">
        <f t="shared" si="0"/>
        <v>0</v>
      </c>
      <c r="S14" s="1570">
        <f t="shared" si="1"/>
        <v>0</v>
      </c>
      <c r="T14" s="1571">
        <f t="shared" si="2"/>
        <v>0</v>
      </c>
      <c r="U14" s="562"/>
      <c r="V14" s="563"/>
      <c r="W14" s="737"/>
      <c r="X14" s="495"/>
      <c r="Y14" s="493"/>
      <c r="Z14" s="494"/>
      <c r="AA14" s="495"/>
      <c r="AB14" s="493">
        <v>18</v>
      </c>
      <c r="AC14" s="494"/>
      <c r="AD14" s="542"/>
      <c r="AE14" s="543">
        <v>34</v>
      </c>
      <c r="AF14" s="986"/>
      <c r="AG14" s="985"/>
      <c r="AH14" s="1530"/>
      <c r="AI14" s="986"/>
      <c r="AJ14" s="985"/>
      <c r="AK14" s="987"/>
      <c r="AL14" s="988"/>
      <c r="AM14" s="1569">
        <f t="shared" si="3"/>
        <v>0</v>
      </c>
      <c r="AN14" s="1570">
        <f t="shared" si="4"/>
        <v>52</v>
      </c>
      <c r="AO14" s="1571">
        <f t="shared" si="5"/>
        <v>0</v>
      </c>
      <c r="AP14" s="569"/>
      <c r="AQ14" s="569"/>
      <c r="AR14" s="569"/>
      <c r="AS14" s="569"/>
      <c r="AT14" s="569"/>
    </row>
    <row r="15" spans="1:46" s="2" customFormat="1" ht="21" customHeight="1" thickBot="1">
      <c r="A15" s="1438">
        <v>1</v>
      </c>
      <c r="B15" s="1352" t="s">
        <v>1</v>
      </c>
      <c r="C15" s="916"/>
      <c r="D15" s="917"/>
      <c r="E15" s="919"/>
      <c r="F15" s="911"/>
      <c r="G15" s="711"/>
      <c r="H15" s="712"/>
      <c r="I15" s="931"/>
      <c r="J15" s="706"/>
      <c r="K15" s="727"/>
      <c r="L15" s="931"/>
      <c r="M15" s="706"/>
      <c r="N15" s="727"/>
      <c r="O15" s="121"/>
      <c r="P15" s="111"/>
      <c r="Q15" s="111"/>
      <c r="R15" s="554">
        <f t="shared" si="0"/>
        <v>0</v>
      </c>
      <c r="S15" s="970">
        <f t="shared" si="1"/>
        <v>0</v>
      </c>
      <c r="T15" s="959">
        <f t="shared" si="2"/>
        <v>0</v>
      </c>
      <c r="U15" s="517"/>
      <c r="V15" s="954"/>
      <c r="W15" s="955"/>
      <c r="X15" s="480"/>
      <c r="Y15" s="478"/>
      <c r="Z15" s="479"/>
      <c r="AA15" s="480"/>
      <c r="AB15" s="478"/>
      <c r="AC15" s="479"/>
      <c r="AD15" s="107"/>
      <c r="AE15" s="112"/>
      <c r="AF15" s="470"/>
      <c r="AG15" s="922"/>
      <c r="AH15" s="923"/>
      <c r="AI15" s="470"/>
      <c r="AJ15" s="922">
        <v>1</v>
      </c>
      <c r="AK15" s="778">
        <v>27</v>
      </c>
      <c r="AL15" s="923"/>
      <c r="AM15" s="554">
        <f t="shared" si="3"/>
        <v>1</v>
      </c>
      <c r="AN15" s="970">
        <f t="shared" si="4"/>
        <v>27</v>
      </c>
      <c r="AO15" s="959">
        <f t="shared" si="5"/>
        <v>0</v>
      </c>
      <c r="AP15" s="6"/>
      <c r="AQ15" s="6"/>
      <c r="AR15" s="6"/>
      <c r="AS15" s="6"/>
      <c r="AT15" s="6"/>
    </row>
    <row r="16" spans="1:41" s="2" customFormat="1" ht="45" customHeight="1" thickBot="1">
      <c r="A16" s="34">
        <v>2</v>
      </c>
      <c r="B16" s="392" t="s">
        <v>99</v>
      </c>
      <c r="C16" s="916"/>
      <c r="D16" s="917"/>
      <c r="E16" s="919"/>
      <c r="F16" s="911"/>
      <c r="G16" s="711"/>
      <c r="H16" s="712"/>
      <c r="I16" s="911"/>
      <c r="J16" s="711"/>
      <c r="K16" s="712"/>
      <c r="L16" s="710"/>
      <c r="M16" s="711"/>
      <c r="N16" s="712"/>
      <c r="O16" s="922"/>
      <c r="P16" s="923"/>
      <c r="Q16" s="923"/>
      <c r="R16" s="554">
        <f t="shared" si="0"/>
        <v>0</v>
      </c>
      <c r="S16" s="970">
        <f t="shared" si="1"/>
        <v>0</v>
      </c>
      <c r="T16" s="959">
        <f t="shared" si="2"/>
        <v>0</v>
      </c>
      <c r="U16" s="517"/>
      <c r="V16" s="954"/>
      <c r="W16" s="955"/>
      <c r="X16" s="696"/>
      <c r="Y16" s="583"/>
      <c r="Z16" s="734"/>
      <c r="AA16" s="696"/>
      <c r="AB16" s="583"/>
      <c r="AC16" s="734"/>
      <c r="AD16" s="1008"/>
      <c r="AE16" s="662"/>
      <c r="AF16" s="663"/>
      <c r="AG16" s="922"/>
      <c r="AH16" s="923"/>
      <c r="AI16" s="470"/>
      <c r="AJ16" s="922">
        <v>4</v>
      </c>
      <c r="AK16" s="778">
        <v>57</v>
      </c>
      <c r="AL16" s="923">
        <v>1</v>
      </c>
      <c r="AM16" s="554">
        <f t="shared" si="3"/>
        <v>4</v>
      </c>
      <c r="AN16" s="970">
        <f t="shared" si="4"/>
        <v>57</v>
      </c>
      <c r="AO16" s="959">
        <f t="shared" si="5"/>
        <v>1</v>
      </c>
    </row>
    <row r="17" spans="1:41" s="22" customFormat="1" ht="20.25" customHeight="1" thickBot="1">
      <c r="A17" s="157"/>
      <c r="B17" s="114" t="s">
        <v>10</v>
      </c>
      <c r="C17" s="591">
        <f aca="true" t="shared" si="6" ref="C17:AO17">SUM(C6:C16)</f>
        <v>0</v>
      </c>
      <c r="D17" s="681">
        <f t="shared" si="6"/>
        <v>0</v>
      </c>
      <c r="E17" s="1316">
        <f t="shared" si="6"/>
        <v>0</v>
      </c>
      <c r="F17" s="681">
        <f t="shared" si="6"/>
        <v>0</v>
      </c>
      <c r="G17" s="681">
        <f t="shared" si="6"/>
        <v>0</v>
      </c>
      <c r="H17" s="1316">
        <f t="shared" si="6"/>
        <v>0</v>
      </c>
      <c r="I17" s="591">
        <f t="shared" si="6"/>
        <v>0</v>
      </c>
      <c r="J17" s="591">
        <f t="shared" si="6"/>
        <v>43</v>
      </c>
      <c r="K17" s="944">
        <f t="shared" si="6"/>
        <v>4</v>
      </c>
      <c r="L17" s="126">
        <f t="shared" si="6"/>
        <v>0</v>
      </c>
      <c r="M17" s="20">
        <f t="shared" si="6"/>
        <v>39</v>
      </c>
      <c r="N17" s="18">
        <f t="shared" si="6"/>
        <v>0</v>
      </c>
      <c r="O17" s="588">
        <f t="shared" si="6"/>
        <v>0</v>
      </c>
      <c r="P17" s="20">
        <f t="shared" si="6"/>
        <v>0</v>
      </c>
      <c r="Q17" s="588">
        <f t="shared" si="6"/>
        <v>0</v>
      </c>
      <c r="R17" s="554">
        <f t="shared" si="6"/>
        <v>0</v>
      </c>
      <c r="S17" s="970">
        <f t="shared" si="6"/>
        <v>82</v>
      </c>
      <c r="T17" s="959">
        <f t="shared" si="6"/>
        <v>4</v>
      </c>
      <c r="U17" s="517">
        <f t="shared" si="6"/>
        <v>0</v>
      </c>
      <c r="V17" s="954">
        <f t="shared" si="6"/>
        <v>0</v>
      </c>
      <c r="W17" s="955">
        <f t="shared" si="6"/>
        <v>0</v>
      </c>
      <c r="X17" s="971">
        <f t="shared" si="6"/>
        <v>0</v>
      </c>
      <c r="Y17" s="971">
        <f t="shared" si="6"/>
        <v>0</v>
      </c>
      <c r="Z17" s="1192">
        <f t="shared" si="6"/>
        <v>0</v>
      </c>
      <c r="AA17" s="517">
        <f t="shared" si="6"/>
        <v>0</v>
      </c>
      <c r="AB17" s="971">
        <f t="shared" si="6"/>
        <v>117</v>
      </c>
      <c r="AC17" s="1192">
        <f t="shared" si="6"/>
        <v>0</v>
      </c>
      <c r="AD17" s="126">
        <f t="shared" si="6"/>
        <v>0</v>
      </c>
      <c r="AE17" s="126">
        <f t="shared" si="6"/>
        <v>186</v>
      </c>
      <c r="AF17" s="473">
        <f t="shared" si="6"/>
        <v>4</v>
      </c>
      <c r="AG17" s="126">
        <f t="shared" si="6"/>
        <v>0</v>
      </c>
      <c r="AH17" s="413">
        <f t="shared" si="6"/>
        <v>95</v>
      </c>
      <c r="AI17" s="18">
        <f t="shared" si="6"/>
        <v>2</v>
      </c>
      <c r="AJ17" s="126">
        <f t="shared" si="6"/>
        <v>5</v>
      </c>
      <c r="AK17" s="115">
        <f t="shared" si="6"/>
        <v>84</v>
      </c>
      <c r="AL17" s="471">
        <f t="shared" si="6"/>
        <v>1</v>
      </c>
      <c r="AM17" s="554">
        <f t="shared" si="6"/>
        <v>5</v>
      </c>
      <c r="AN17" s="970">
        <f t="shared" si="6"/>
        <v>482</v>
      </c>
      <c r="AO17" s="959">
        <f t="shared" si="6"/>
        <v>7</v>
      </c>
    </row>
    <row r="18" spans="1:41" s="402" customFormat="1" ht="20.25" customHeight="1" thickBot="1">
      <c r="A18" s="619"/>
      <c r="B18" s="620" t="s">
        <v>100</v>
      </c>
      <c r="C18" s="977"/>
      <c r="D18" s="610"/>
      <c r="E18" s="978"/>
      <c r="F18" s="1333"/>
      <c r="G18" s="610"/>
      <c r="H18" s="978"/>
      <c r="I18" s="1333"/>
      <c r="J18" s="610">
        <v>1</v>
      </c>
      <c r="K18" s="978"/>
      <c r="L18" s="977"/>
      <c r="M18" s="610"/>
      <c r="N18" s="978"/>
      <c r="O18" s="733"/>
      <c r="P18" s="193">
        <v>1</v>
      </c>
      <c r="Q18" s="733"/>
      <c r="R18" s="956"/>
      <c r="S18" s="957"/>
      <c r="T18" s="958"/>
      <c r="U18" s="956"/>
      <c r="V18" s="957"/>
      <c r="W18" s="958"/>
      <c r="X18" s="972"/>
      <c r="Y18" s="957">
        <v>1</v>
      </c>
      <c r="Z18" s="958"/>
      <c r="AA18" s="972"/>
      <c r="AB18" s="957">
        <v>5</v>
      </c>
      <c r="AC18" s="958"/>
      <c r="AD18" s="976"/>
      <c r="AE18" s="738">
        <v>12</v>
      </c>
      <c r="AF18" s="1458">
        <v>2</v>
      </c>
      <c r="AG18" s="192"/>
      <c r="AH18" s="413">
        <v>12</v>
      </c>
      <c r="AI18" s="623"/>
      <c r="AJ18" s="622"/>
      <c r="AK18" s="115">
        <v>2</v>
      </c>
      <c r="AL18" s="624"/>
      <c r="AM18" s="956"/>
      <c r="AN18" s="957"/>
      <c r="AO18" s="958"/>
    </row>
    <row r="19" spans="1:41" s="402" customFormat="1" ht="20.25" customHeight="1" thickBot="1">
      <c r="A19" s="619"/>
      <c r="B19" s="620" t="s">
        <v>89</v>
      </c>
      <c r="C19" s="977"/>
      <c r="D19" s="610"/>
      <c r="E19" s="978"/>
      <c r="F19" s="1333"/>
      <c r="G19" s="610"/>
      <c r="H19" s="978"/>
      <c r="I19" s="1333"/>
      <c r="J19" s="610"/>
      <c r="K19" s="978"/>
      <c r="L19" s="979"/>
      <c r="M19" s="980"/>
      <c r="N19" s="981"/>
      <c r="O19" s="733"/>
      <c r="P19" s="193"/>
      <c r="Q19" s="733"/>
      <c r="R19" s="956"/>
      <c r="S19" s="957"/>
      <c r="T19" s="958"/>
      <c r="U19" s="956"/>
      <c r="V19" s="957"/>
      <c r="W19" s="958"/>
      <c r="X19" s="972"/>
      <c r="Y19" s="957"/>
      <c r="Z19" s="958"/>
      <c r="AA19" s="984"/>
      <c r="AB19" s="982"/>
      <c r="AC19" s="983"/>
      <c r="AD19" s="733"/>
      <c r="AE19" s="472">
        <v>4</v>
      </c>
      <c r="AF19" s="621"/>
      <c r="AG19" s="192"/>
      <c r="AH19" s="368">
        <v>3</v>
      </c>
      <c r="AI19" s="623"/>
      <c r="AJ19" s="622"/>
      <c r="AK19" s="610">
        <v>1</v>
      </c>
      <c r="AL19" s="624"/>
      <c r="AM19" s="956"/>
      <c r="AN19" s="957"/>
      <c r="AO19" s="958"/>
    </row>
    <row r="20" spans="1:38" s="3" customFormat="1" ht="27.75" customHeight="1">
      <c r="A20" s="158"/>
      <c r="O20" s="4"/>
      <c r="P20" s="4"/>
      <c r="Q20" s="4"/>
      <c r="AG20" s="4"/>
      <c r="AH20" s="4"/>
      <c r="AI20" s="4"/>
      <c r="AJ20" s="4"/>
      <c r="AK20" s="4"/>
      <c r="AL20" s="4"/>
    </row>
    <row r="21" spans="2:17" ht="12.75">
      <c r="B21" s="440"/>
      <c r="C21" s="440"/>
      <c r="D21" s="440"/>
      <c r="E21" s="440"/>
      <c r="F21" s="440"/>
      <c r="G21" s="440"/>
      <c r="H21" s="440"/>
      <c r="I21" s="440"/>
      <c r="J21" s="440"/>
      <c r="K21" s="440"/>
      <c r="L21" s="440"/>
      <c r="M21" s="440"/>
      <c r="N21" s="440"/>
      <c r="O21" s="440"/>
      <c r="P21" s="440"/>
      <c r="Q21" s="440"/>
    </row>
    <row r="22" spans="2:17" ht="12.75">
      <c r="B22" s="440"/>
      <c r="C22" s="440"/>
      <c r="D22" s="440"/>
      <c r="E22" s="440"/>
      <c r="F22" s="440"/>
      <c r="G22" s="440"/>
      <c r="H22" s="440"/>
      <c r="I22" s="440"/>
      <c r="J22" s="440"/>
      <c r="K22" s="440"/>
      <c r="L22" s="440"/>
      <c r="M22" s="440"/>
      <c r="N22" s="440"/>
      <c r="O22" s="1300"/>
      <c r="P22" s="1300"/>
      <c r="Q22" s="1300"/>
    </row>
  </sheetData>
  <sheetProtection/>
  <mergeCells count="19">
    <mergeCell ref="A4:A5"/>
    <mergeCell ref="B4:B5"/>
    <mergeCell ref="AJ4:AL4"/>
    <mergeCell ref="R4:T4"/>
    <mergeCell ref="AG4:AI4"/>
    <mergeCell ref="L4:N4"/>
    <mergeCell ref="AD4:AF4"/>
    <mergeCell ref="O4:Q4"/>
    <mergeCell ref="I4:K4"/>
    <mergeCell ref="AA4:AC4"/>
    <mergeCell ref="B1:AM1"/>
    <mergeCell ref="B2:AL2"/>
    <mergeCell ref="B3:T3"/>
    <mergeCell ref="AM4:AO4"/>
    <mergeCell ref="F4:H4"/>
    <mergeCell ref="X4:Z4"/>
    <mergeCell ref="C4:E4"/>
    <mergeCell ref="U4:W4"/>
    <mergeCell ref="U3:AO3"/>
  </mergeCells>
  <printOptions/>
  <pageMargins left="0.28" right="0.17" top="0.63" bottom="1" header="0.5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AQ20"/>
  <sheetViews>
    <sheetView zoomScale="90" zoomScaleNormal="90" zoomScalePageLayoutView="0" workbookViewId="0" topLeftCell="A4">
      <selection activeCell="O16" sqref="O16"/>
    </sheetView>
  </sheetViews>
  <sheetFormatPr defaultColWidth="9.00390625" defaultRowHeight="12.75"/>
  <cols>
    <col min="1" max="1" width="3.375" style="1" customWidth="1"/>
    <col min="2" max="2" width="14.25390625" style="1" customWidth="1"/>
    <col min="3" max="3" width="4.75390625" style="1" customWidth="1"/>
    <col min="4" max="4" width="5.00390625" style="1" customWidth="1"/>
    <col min="5" max="5" width="4.625" style="1" customWidth="1"/>
    <col min="6" max="6" width="4.00390625" style="1" customWidth="1"/>
    <col min="7" max="7" width="4.625" style="1" customWidth="1"/>
    <col min="8" max="8" width="4.375" style="1" customWidth="1"/>
    <col min="9" max="9" width="4.625" style="1" customWidth="1"/>
    <col min="10" max="13" width="4.25390625" style="1" customWidth="1"/>
    <col min="14" max="14" width="4.625" style="1" customWidth="1"/>
    <col min="15" max="15" width="4.125" style="1" customWidth="1"/>
    <col min="16" max="16" width="3.75390625" style="1" customWidth="1"/>
    <col min="17" max="17" width="4.125" style="1" customWidth="1"/>
    <col min="18" max="18" width="4.25390625" style="1" customWidth="1"/>
    <col min="19" max="19" width="4.375" style="1" customWidth="1"/>
    <col min="20" max="20" width="3.875" style="1" customWidth="1"/>
    <col min="21" max="21" width="4.375" style="1" customWidth="1"/>
    <col min="22" max="22" width="4.25390625" style="1" customWidth="1"/>
    <col min="23" max="23" width="3.875" style="1" customWidth="1"/>
    <col min="24" max="24" width="4.125" style="1" customWidth="1"/>
    <col min="25" max="25" width="4.25390625" style="1" customWidth="1"/>
    <col min="26" max="26" width="3.875" style="1" customWidth="1"/>
    <col min="27" max="28" width="4.125" style="1" customWidth="1"/>
    <col min="29" max="29" width="3.875" style="1" customWidth="1"/>
    <col min="30" max="30" width="4.25390625" style="1" customWidth="1"/>
    <col min="31" max="31" width="4.125" style="1" customWidth="1"/>
    <col min="32" max="32" width="3.875" style="1" customWidth="1"/>
    <col min="33" max="36" width="4.625" style="1" customWidth="1"/>
    <col min="37" max="37" width="4.125" style="1" customWidth="1"/>
    <col min="38" max="38" width="4.00390625" style="1" customWidth="1"/>
    <col min="39" max="39" width="4.125" style="1" customWidth="1"/>
    <col min="40" max="40" width="4.25390625" style="1" customWidth="1"/>
    <col min="41" max="41" width="3.875" style="1" customWidth="1"/>
    <col min="42" max="42" width="12.875" style="1" customWidth="1"/>
    <col min="43" max="43" width="9.375" style="1" customWidth="1"/>
    <col min="44" max="16384" width="9.125" style="1" customWidth="1"/>
  </cols>
  <sheetData>
    <row r="1" spans="2:39" ht="24" customHeight="1">
      <c r="B1" s="1908" t="s">
        <v>20</v>
      </c>
      <c r="C1" s="1908"/>
      <c r="D1" s="1908"/>
      <c r="E1" s="1908"/>
      <c r="F1" s="1908"/>
      <c r="G1" s="1908"/>
      <c r="H1" s="1908"/>
      <c r="I1" s="1908"/>
      <c r="J1" s="1908"/>
      <c r="K1" s="1908"/>
      <c r="L1" s="1908"/>
      <c r="M1" s="1908"/>
      <c r="N1" s="1908"/>
      <c r="O1" s="1908"/>
      <c r="P1" s="1908"/>
      <c r="Q1" s="1908"/>
      <c r="R1" s="1908"/>
      <c r="S1" s="1908"/>
      <c r="T1" s="1908"/>
      <c r="U1" s="1908"/>
      <c r="V1" s="1908"/>
      <c r="W1" s="1908"/>
      <c r="X1" s="1908"/>
      <c r="Y1" s="1908"/>
      <c r="Z1" s="1908"/>
      <c r="AA1" s="1908"/>
      <c r="AB1" s="1908"/>
      <c r="AC1" s="1908"/>
      <c r="AD1" s="1908"/>
      <c r="AE1" s="1908"/>
      <c r="AF1" s="1908"/>
      <c r="AG1" s="1908"/>
      <c r="AH1" s="1908"/>
      <c r="AI1" s="1908"/>
      <c r="AJ1" s="1908"/>
      <c r="AK1" s="1908"/>
      <c r="AL1" s="1908"/>
      <c r="AM1" s="1908"/>
    </row>
    <row r="2" spans="2:17" ht="12.75" customHeight="1">
      <c r="B2" s="1908"/>
      <c r="C2" s="1908"/>
      <c r="D2" s="1908"/>
      <c r="E2" s="1908"/>
      <c r="F2" s="1908"/>
      <c r="G2" s="1908"/>
      <c r="H2" s="1908"/>
      <c r="I2" s="1908"/>
      <c r="J2" s="1908"/>
      <c r="K2" s="1908"/>
      <c r="L2" s="1908"/>
      <c r="M2" s="1908"/>
      <c r="N2" s="1908"/>
      <c r="O2" s="1908"/>
      <c r="P2" s="1908"/>
      <c r="Q2" s="1908"/>
    </row>
    <row r="3" spans="2:38" ht="20.25" customHeight="1" thickBot="1">
      <c r="B3" s="1938" t="s">
        <v>129</v>
      </c>
      <c r="C3" s="1938"/>
      <c r="D3" s="1938"/>
      <c r="E3" s="1938"/>
      <c r="F3" s="1938"/>
      <c r="G3" s="1938"/>
      <c r="H3" s="1938"/>
      <c r="I3" s="1938"/>
      <c r="J3" s="1938"/>
      <c r="K3" s="1938"/>
      <c r="L3" s="1938"/>
      <c r="M3" s="1938"/>
      <c r="N3" s="1938"/>
      <c r="O3" s="1938"/>
      <c r="P3" s="1938"/>
      <c r="Q3" s="1938"/>
      <c r="R3" s="1938"/>
      <c r="S3" s="1938"/>
      <c r="T3" s="1938"/>
      <c r="U3" s="1938"/>
      <c r="V3" s="1938"/>
      <c r="W3" s="1938"/>
      <c r="X3" s="1938"/>
      <c r="Y3" s="1938"/>
      <c r="Z3" s="1938"/>
      <c r="AA3" s="1938"/>
      <c r="AB3" s="1938"/>
      <c r="AC3" s="1938"/>
      <c r="AD3" s="1938"/>
      <c r="AE3" s="1938"/>
      <c r="AF3" s="1938"/>
      <c r="AG3" s="1938"/>
      <c r="AH3" s="1938"/>
      <c r="AI3" s="1938"/>
      <c r="AJ3" s="1938"/>
      <c r="AK3" s="1938"/>
      <c r="AL3" s="1938"/>
    </row>
    <row r="4" spans="1:41" ht="18.75" customHeight="1" thickBot="1">
      <c r="A4" s="37"/>
      <c r="B4" s="1922" t="s">
        <v>11</v>
      </c>
      <c r="C4" s="1923"/>
      <c r="D4" s="1923"/>
      <c r="E4" s="1923"/>
      <c r="F4" s="1923"/>
      <c r="G4" s="1923"/>
      <c r="H4" s="1923"/>
      <c r="I4" s="1923"/>
      <c r="J4" s="1923"/>
      <c r="K4" s="1923"/>
      <c r="L4" s="1923"/>
      <c r="M4" s="1923"/>
      <c r="N4" s="1923"/>
      <c r="O4" s="1923"/>
      <c r="P4" s="1923"/>
      <c r="Q4" s="1923"/>
      <c r="R4" s="1923"/>
      <c r="S4" s="1923"/>
      <c r="T4" s="1924"/>
      <c r="U4" s="1922" t="s">
        <v>12</v>
      </c>
      <c r="V4" s="1923"/>
      <c r="W4" s="1923"/>
      <c r="X4" s="1923"/>
      <c r="Y4" s="1923"/>
      <c r="Z4" s="1923"/>
      <c r="AA4" s="1923"/>
      <c r="AB4" s="1923"/>
      <c r="AC4" s="1923"/>
      <c r="AD4" s="1923"/>
      <c r="AE4" s="1923"/>
      <c r="AF4" s="1923"/>
      <c r="AG4" s="1923"/>
      <c r="AH4" s="1923"/>
      <c r="AI4" s="1923"/>
      <c r="AJ4" s="1923"/>
      <c r="AK4" s="1923"/>
      <c r="AL4" s="1923"/>
      <c r="AM4" s="1923"/>
      <c r="AN4" s="1923"/>
      <c r="AO4" s="1924"/>
    </row>
    <row r="5" spans="1:43" s="99" customFormat="1" ht="21.75" customHeight="1" thickBot="1">
      <c r="A5" s="1975" t="s">
        <v>2</v>
      </c>
      <c r="B5" s="1977" t="s">
        <v>64</v>
      </c>
      <c r="C5" s="1921" t="s">
        <v>4</v>
      </c>
      <c r="D5" s="1910"/>
      <c r="E5" s="1920"/>
      <c r="F5" s="1921" t="s">
        <v>5</v>
      </c>
      <c r="G5" s="1910"/>
      <c r="H5" s="1920"/>
      <c r="I5" s="1910" t="s">
        <v>6</v>
      </c>
      <c r="J5" s="1910"/>
      <c r="K5" s="1920"/>
      <c r="L5" s="1921" t="s">
        <v>7</v>
      </c>
      <c r="M5" s="1910"/>
      <c r="N5" s="1920"/>
      <c r="O5" s="1921" t="s">
        <v>8</v>
      </c>
      <c r="P5" s="1910"/>
      <c r="Q5" s="1920"/>
      <c r="R5" s="1969" t="s">
        <v>3</v>
      </c>
      <c r="S5" s="1970"/>
      <c r="T5" s="1970"/>
      <c r="U5" s="1921" t="s">
        <v>4</v>
      </c>
      <c r="V5" s="1910"/>
      <c r="W5" s="1920"/>
      <c r="X5" s="1921" t="s">
        <v>5</v>
      </c>
      <c r="Y5" s="1910"/>
      <c r="Z5" s="1920"/>
      <c r="AA5" s="1915" t="s">
        <v>6</v>
      </c>
      <c r="AB5" s="1910"/>
      <c r="AC5" s="1911"/>
      <c r="AD5" s="1915" t="s">
        <v>7</v>
      </c>
      <c r="AE5" s="1910"/>
      <c r="AF5" s="1911"/>
      <c r="AG5" s="1915" t="s">
        <v>8</v>
      </c>
      <c r="AH5" s="1910"/>
      <c r="AI5" s="1911"/>
      <c r="AJ5" s="1972" t="s">
        <v>13</v>
      </c>
      <c r="AK5" s="1973"/>
      <c r="AL5" s="1974"/>
      <c r="AM5" s="1969" t="s">
        <v>3</v>
      </c>
      <c r="AN5" s="1970"/>
      <c r="AO5" s="1971"/>
      <c r="AP5" s="1968"/>
      <c r="AQ5" s="1968"/>
    </row>
    <row r="6" spans="1:43" s="94" customFormat="1" ht="19.5" customHeight="1" thickBot="1">
      <c r="A6" s="1976"/>
      <c r="B6" s="1937"/>
      <c r="C6" s="147" t="s">
        <v>15</v>
      </c>
      <c r="D6" s="148" t="s">
        <v>0</v>
      </c>
      <c r="E6" s="149" t="s">
        <v>50</v>
      </c>
      <c r="F6" s="424" t="s">
        <v>15</v>
      </c>
      <c r="G6" s="363" t="s">
        <v>0</v>
      </c>
      <c r="H6" s="439" t="s">
        <v>50</v>
      </c>
      <c r="I6" s="664" t="s">
        <v>15</v>
      </c>
      <c r="J6" s="148" t="s">
        <v>44</v>
      </c>
      <c r="K6" s="149" t="s">
        <v>43</v>
      </c>
      <c r="L6" s="424" t="s">
        <v>15</v>
      </c>
      <c r="M6" s="363" t="s">
        <v>44</v>
      </c>
      <c r="N6" s="439" t="s">
        <v>43</v>
      </c>
      <c r="O6" s="664" t="s">
        <v>15</v>
      </c>
      <c r="P6" s="148" t="s">
        <v>44</v>
      </c>
      <c r="Q6" s="1009" t="s">
        <v>43</v>
      </c>
      <c r="R6" s="1330" t="s">
        <v>15</v>
      </c>
      <c r="S6" s="1582" t="s">
        <v>44</v>
      </c>
      <c r="T6" s="1331" t="s">
        <v>50</v>
      </c>
      <c r="U6" s="664" t="s">
        <v>15</v>
      </c>
      <c r="V6" s="148" t="s">
        <v>0</v>
      </c>
      <c r="W6" s="149" t="s">
        <v>50</v>
      </c>
      <c r="X6" s="664" t="s">
        <v>15</v>
      </c>
      <c r="Y6" s="148" t="s">
        <v>0</v>
      </c>
      <c r="Z6" s="149" t="s">
        <v>50</v>
      </c>
      <c r="AA6" s="664" t="s">
        <v>15</v>
      </c>
      <c r="AB6" s="148" t="s">
        <v>0</v>
      </c>
      <c r="AC6" s="149" t="s">
        <v>50</v>
      </c>
      <c r="AD6" s="424" t="s">
        <v>15</v>
      </c>
      <c r="AE6" s="363" t="s">
        <v>0</v>
      </c>
      <c r="AF6" s="439" t="s">
        <v>50</v>
      </c>
      <c r="AG6" s="105" t="s">
        <v>15</v>
      </c>
      <c r="AH6" s="363" t="s">
        <v>0</v>
      </c>
      <c r="AI6" s="153" t="s">
        <v>50</v>
      </c>
      <c r="AJ6" s="424" t="s">
        <v>15</v>
      </c>
      <c r="AK6" s="438" t="s">
        <v>0</v>
      </c>
      <c r="AL6" s="439" t="s">
        <v>50</v>
      </c>
      <c r="AM6" s="436" t="s">
        <v>15</v>
      </c>
      <c r="AN6" s="437" t="s">
        <v>0</v>
      </c>
      <c r="AO6" s="1010" t="s">
        <v>50</v>
      </c>
      <c r="AP6" s="93"/>
      <c r="AQ6" s="93"/>
    </row>
    <row r="7" spans="1:43" s="461" customFormat="1" ht="24.75" customHeight="1">
      <c r="A7" s="456">
        <v>1</v>
      </c>
      <c r="B7" s="446" t="s">
        <v>59</v>
      </c>
      <c r="C7" s="672"/>
      <c r="D7" s="673"/>
      <c r="E7" s="674"/>
      <c r="F7" s="1475"/>
      <c r="G7" s="1476">
        <v>13</v>
      </c>
      <c r="H7" s="1471"/>
      <c r="I7" s="1475"/>
      <c r="J7" s="1476">
        <v>1</v>
      </c>
      <c r="K7" s="1471"/>
      <c r="L7" s="1472"/>
      <c r="M7" s="1481">
        <v>29</v>
      </c>
      <c r="N7" s="1473">
        <v>1</v>
      </c>
      <c r="O7" s="696"/>
      <c r="P7" s="583"/>
      <c r="Q7" s="1581"/>
      <c r="R7" s="483">
        <f>SUM(C7,F7,I7,L7,O7)</f>
        <v>0</v>
      </c>
      <c r="S7" s="1565">
        <f>SUM(D7,G7,J7,M7,P7)</f>
        <v>43</v>
      </c>
      <c r="T7" s="1566">
        <f>SUM(E7,H7,K7,N7,Q7)</f>
        <v>1</v>
      </c>
      <c r="U7" s="582"/>
      <c r="V7" s="583"/>
      <c r="W7" s="734"/>
      <c r="X7" s="480"/>
      <c r="Y7" s="478">
        <v>2</v>
      </c>
      <c r="Z7" s="479"/>
      <c r="AA7" s="480"/>
      <c r="AB7" s="478"/>
      <c r="AC7" s="479"/>
      <c r="AD7" s="480"/>
      <c r="AE7" s="478">
        <v>14</v>
      </c>
      <c r="AF7" s="479">
        <v>1</v>
      </c>
      <c r="AG7" s="480"/>
      <c r="AH7" s="500">
        <v>14</v>
      </c>
      <c r="AI7" s="479"/>
      <c r="AJ7" s="477"/>
      <c r="AK7" s="484"/>
      <c r="AL7" s="479"/>
      <c r="AM7" s="483">
        <f>SUM(U7,X7,AA7,AD7,AG7,AJ7)</f>
        <v>0</v>
      </c>
      <c r="AN7" s="1565">
        <f>SUM(V7,Y7,AB7,AE7,AH7,AK7)</f>
        <v>30</v>
      </c>
      <c r="AO7" s="1566">
        <f>SUM(W7,Z7,AC7,AF7,AI7,AL7)</f>
        <v>1</v>
      </c>
      <c r="AP7" s="460"/>
      <c r="AQ7" s="460"/>
    </row>
    <row r="8" spans="1:43" s="461" customFormat="1" ht="26.25" customHeight="1">
      <c r="A8" s="456"/>
      <c r="B8" s="462" t="s">
        <v>57</v>
      </c>
      <c r="C8" s="677"/>
      <c r="D8" s="665"/>
      <c r="E8" s="678"/>
      <c r="F8" s="902"/>
      <c r="G8" s="666"/>
      <c r="H8" s="676"/>
      <c r="I8" s="902"/>
      <c r="J8" s="666"/>
      <c r="K8" s="676"/>
      <c r="L8" s="928"/>
      <c r="M8" s="852"/>
      <c r="N8" s="857"/>
      <c r="O8" s="697"/>
      <c r="P8" s="560"/>
      <c r="Q8" s="1440"/>
      <c r="R8" s="1567">
        <f aca="true" t="shared" si="0" ref="R8:R16">SUM(C8,F8,I8,L8,O8)</f>
        <v>0</v>
      </c>
      <c r="S8" s="1563">
        <f aca="true" t="shared" si="1" ref="S8:S16">SUM(D8,G8,J8,M8,P8)</f>
        <v>0</v>
      </c>
      <c r="T8" s="1568">
        <f aca="true" t="shared" si="2" ref="T8:T16">SUM(E8,H8,K8,N8,Q8)</f>
        <v>0</v>
      </c>
      <c r="U8" s="559"/>
      <c r="V8" s="560"/>
      <c r="W8" s="561"/>
      <c r="X8" s="488"/>
      <c r="Y8" s="486">
        <v>29</v>
      </c>
      <c r="Z8" s="487">
        <v>1</v>
      </c>
      <c r="AA8" s="488"/>
      <c r="AB8" s="486"/>
      <c r="AC8" s="487"/>
      <c r="AD8" s="488"/>
      <c r="AE8" s="486">
        <v>21</v>
      </c>
      <c r="AF8" s="487"/>
      <c r="AG8" s="488"/>
      <c r="AH8" s="560"/>
      <c r="AI8" s="561"/>
      <c r="AJ8" s="485"/>
      <c r="AK8" s="491"/>
      <c r="AL8" s="487"/>
      <c r="AM8" s="1567">
        <f aca="true" t="shared" si="3" ref="AM8:AM16">SUM(U8,X8,AA8,AD8,AG8,AJ8)</f>
        <v>0</v>
      </c>
      <c r="AN8" s="1563">
        <f aca="true" t="shared" si="4" ref="AN8:AN16">SUM(V8,Y8,AB8,AE8,AH8,AK8)</f>
        <v>50</v>
      </c>
      <c r="AO8" s="1568">
        <f aca="true" t="shared" si="5" ref="AO8:AO16">SUM(W8,Z8,AC8,AF8,AI8,AL8)</f>
        <v>1</v>
      </c>
      <c r="AP8" s="460"/>
      <c r="AQ8" s="460"/>
    </row>
    <row r="9" spans="1:43" s="461" customFormat="1" ht="27" customHeight="1" thickBot="1">
      <c r="A9" s="456"/>
      <c r="B9" s="463" t="s">
        <v>58</v>
      </c>
      <c r="C9" s="728"/>
      <c r="D9" s="729"/>
      <c r="E9" s="730"/>
      <c r="F9" s="1324"/>
      <c r="G9" s="708"/>
      <c r="H9" s="709"/>
      <c r="I9" s="1324"/>
      <c r="J9" s="708"/>
      <c r="K9" s="709"/>
      <c r="L9" s="1000"/>
      <c r="M9" s="858"/>
      <c r="N9" s="859"/>
      <c r="O9" s="698"/>
      <c r="P9" s="563"/>
      <c r="Q9" s="1483"/>
      <c r="R9" s="1569">
        <f t="shared" si="0"/>
        <v>0</v>
      </c>
      <c r="S9" s="1570">
        <f t="shared" si="1"/>
        <v>0</v>
      </c>
      <c r="T9" s="1571">
        <f t="shared" si="2"/>
        <v>0</v>
      </c>
      <c r="U9" s="562"/>
      <c r="V9" s="563"/>
      <c r="W9" s="737"/>
      <c r="X9" s="495"/>
      <c r="Y9" s="493">
        <v>1</v>
      </c>
      <c r="Z9" s="494"/>
      <c r="AA9" s="495"/>
      <c r="AB9" s="493"/>
      <c r="AC9" s="494"/>
      <c r="AD9" s="542"/>
      <c r="AE9" s="543">
        <v>3</v>
      </c>
      <c r="AF9" s="986"/>
      <c r="AG9" s="536"/>
      <c r="AH9" s="563"/>
      <c r="AI9" s="1484"/>
      <c r="AJ9" s="492"/>
      <c r="AK9" s="499"/>
      <c r="AL9" s="494"/>
      <c r="AM9" s="1569">
        <f t="shared" si="3"/>
        <v>0</v>
      </c>
      <c r="AN9" s="1570">
        <f t="shared" si="4"/>
        <v>4</v>
      </c>
      <c r="AO9" s="1571">
        <f t="shared" si="5"/>
        <v>0</v>
      </c>
      <c r="AP9" s="460"/>
      <c r="AQ9" s="460"/>
    </row>
    <row r="10" spans="1:43" s="461" customFormat="1" ht="30" customHeight="1">
      <c r="A10" s="456">
        <v>2</v>
      </c>
      <c r="B10" s="446" t="s">
        <v>80</v>
      </c>
      <c r="C10" s="672"/>
      <c r="D10" s="673"/>
      <c r="E10" s="674"/>
      <c r="F10" s="1475"/>
      <c r="G10" s="1476"/>
      <c r="H10" s="1471"/>
      <c r="I10" s="1475"/>
      <c r="J10" s="1476"/>
      <c r="K10" s="1471"/>
      <c r="L10" s="1478"/>
      <c r="M10" s="1479"/>
      <c r="N10" s="1480"/>
      <c r="O10" s="696"/>
      <c r="P10" s="583"/>
      <c r="Q10" s="1581"/>
      <c r="R10" s="483">
        <f t="shared" si="0"/>
        <v>0</v>
      </c>
      <c r="S10" s="1565">
        <f t="shared" si="1"/>
        <v>0</v>
      </c>
      <c r="T10" s="1566">
        <f t="shared" si="2"/>
        <v>0</v>
      </c>
      <c r="U10" s="582"/>
      <c r="V10" s="583"/>
      <c r="W10" s="734"/>
      <c r="X10" s="480"/>
      <c r="Y10" s="478">
        <v>20</v>
      </c>
      <c r="Z10" s="479"/>
      <c r="AA10" s="480"/>
      <c r="AB10" s="478"/>
      <c r="AC10" s="479"/>
      <c r="AD10" s="480"/>
      <c r="AE10" s="478">
        <v>18</v>
      </c>
      <c r="AF10" s="479"/>
      <c r="AG10" s="480"/>
      <c r="AH10" s="583"/>
      <c r="AI10" s="482"/>
      <c r="AJ10" s="477"/>
      <c r="AK10" s="484"/>
      <c r="AL10" s="479"/>
      <c r="AM10" s="483">
        <f t="shared" si="3"/>
        <v>0</v>
      </c>
      <c r="AN10" s="1565">
        <f t="shared" si="4"/>
        <v>38</v>
      </c>
      <c r="AO10" s="1566">
        <f t="shared" si="5"/>
        <v>0</v>
      </c>
      <c r="AP10" s="460"/>
      <c r="AQ10" s="460"/>
    </row>
    <row r="11" spans="1:43" s="461" customFormat="1" ht="30" customHeight="1" thickBot="1">
      <c r="A11" s="456"/>
      <c r="B11" s="463" t="s">
        <v>79</v>
      </c>
      <c r="C11" s="728"/>
      <c r="D11" s="729"/>
      <c r="E11" s="730"/>
      <c r="F11" s="1324"/>
      <c r="G11" s="708"/>
      <c r="H11" s="709"/>
      <c r="I11" s="1324"/>
      <c r="J11" s="708"/>
      <c r="K11" s="709"/>
      <c r="L11" s="929"/>
      <c r="M11" s="853"/>
      <c r="N11" s="1482"/>
      <c r="O11" s="698"/>
      <c r="P11" s="563"/>
      <c r="Q11" s="1483"/>
      <c r="R11" s="1569">
        <f t="shared" si="0"/>
        <v>0</v>
      </c>
      <c r="S11" s="1570">
        <f t="shared" si="1"/>
        <v>0</v>
      </c>
      <c r="T11" s="1571">
        <f t="shared" si="2"/>
        <v>0</v>
      </c>
      <c r="U11" s="562"/>
      <c r="V11" s="563"/>
      <c r="W11" s="737"/>
      <c r="X11" s="495"/>
      <c r="Y11" s="493"/>
      <c r="Z11" s="494"/>
      <c r="AA11" s="495"/>
      <c r="AB11" s="493"/>
      <c r="AC11" s="494"/>
      <c r="AD11" s="495"/>
      <c r="AE11" s="493"/>
      <c r="AF11" s="494"/>
      <c r="AG11" s="536"/>
      <c r="AH11" s="563"/>
      <c r="AI11" s="498"/>
      <c r="AJ11" s="492"/>
      <c r="AK11" s="499"/>
      <c r="AL11" s="494"/>
      <c r="AM11" s="1569">
        <f t="shared" si="3"/>
        <v>0</v>
      </c>
      <c r="AN11" s="1570">
        <f t="shared" si="4"/>
        <v>0</v>
      </c>
      <c r="AO11" s="1571">
        <f t="shared" si="5"/>
        <v>0</v>
      </c>
      <c r="AP11" s="460"/>
      <c r="AQ11" s="460"/>
    </row>
    <row r="12" spans="1:43" s="461" customFormat="1" ht="24.75" customHeight="1">
      <c r="A12" s="449">
        <v>3</v>
      </c>
      <c r="B12" s="454" t="s">
        <v>62</v>
      </c>
      <c r="C12" s="672"/>
      <c r="D12" s="673"/>
      <c r="E12" s="674"/>
      <c r="F12" s="1475"/>
      <c r="G12" s="1476"/>
      <c r="H12" s="1471"/>
      <c r="I12" s="1475"/>
      <c r="J12" s="1476"/>
      <c r="K12" s="1471"/>
      <c r="L12" s="1472"/>
      <c r="M12" s="1481">
        <v>10</v>
      </c>
      <c r="N12" s="1473"/>
      <c r="O12" s="950"/>
      <c r="P12" s="564"/>
      <c r="Q12" s="1545"/>
      <c r="R12" s="483">
        <f t="shared" si="0"/>
        <v>0</v>
      </c>
      <c r="S12" s="1565">
        <f t="shared" si="1"/>
        <v>10</v>
      </c>
      <c r="T12" s="1566">
        <f t="shared" si="2"/>
        <v>0</v>
      </c>
      <c r="U12" s="582"/>
      <c r="V12" s="583"/>
      <c r="W12" s="734"/>
      <c r="X12" s="480"/>
      <c r="Y12" s="478">
        <v>8</v>
      </c>
      <c r="Z12" s="479">
        <v>2</v>
      </c>
      <c r="AA12" s="480"/>
      <c r="AB12" s="478"/>
      <c r="AC12" s="479"/>
      <c r="AD12" s="480"/>
      <c r="AE12" s="478">
        <v>11</v>
      </c>
      <c r="AF12" s="479">
        <v>1</v>
      </c>
      <c r="AG12" s="505"/>
      <c r="AH12" s="478">
        <v>15</v>
      </c>
      <c r="AI12" s="504"/>
      <c r="AJ12" s="477"/>
      <c r="AK12" s="484"/>
      <c r="AL12" s="479"/>
      <c r="AM12" s="483">
        <f t="shared" si="3"/>
        <v>0</v>
      </c>
      <c r="AN12" s="1565">
        <f t="shared" si="4"/>
        <v>34</v>
      </c>
      <c r="AO12" s="1566">
        <f t="shared" si="5"/>
        <v>3</v>
      </c>
      <c r="AP12" s="460"/>
      <c r="AQ12" s="460"/>
    </row>
    <row r="13" spans="1:43" s="461" customFormat="1" ht="23.25" customHeight="1">
      <c r="A13" s="449"/>
      <c r="B13" s="465" t="s">
        <v>111</v>
      </c>
      <c r="C13" s="677"/>
      <c r="D13" s="665"/>
      <c r="E13" s="678"/>
      <c r="F13" s="973"/>
      <c r="G13" s="665"/>
      <c r="H13" s="678"/>
      <c r="I13" s="973"/>
      <c r="J13" s="665"/>
      <c r="K13" s="678"/>
      <c r="L13" s="948"/>
      <c r="M13" s="699"/>
      <c r="N13" s="702"/>
      <c r="O13" s="697"/>
      <c r="P13" s="560"/>
      <c r="Q13" s="1440"/>
      <c r="R13" s="1567">
        <f t="shared" si="0"/>
        <v>0</v>
      </c>
      <c r="S13" s="1563">
        <f t="shared" si="1"/>
        <v>0</v>
      </c>
      <c r="T13" s="1568">
        <f t="shared" si="2"/>
        <v>0</v>
      </c>
      <c r="U13" s="559"/>
      <c r="V13" s="560"/>
      <c r="W13" s="561"/>
      <c r="X13" s="488"/>
      <c r="Y13" s="486">
        <v>4</v>
      </c>
      <c r="Z13" s="487"/>
      <c r="AA13" s="488"/>
      <c r="AB13" s="486"/>
      <c r="AC13" s="487"/>
      <c r="AD13" s="488"/>
      <c r="AE13" s="486">
        <v>5</v>
      </c>
      <c r="AF13" s="487"/>
      <c r="AG13" s="491"/>
      <c r="AH13" s="560"/>
      <c r="AI13" s="490"/>
      <c r="AJ13" s="485"/>
      <c r="AK13" s="491"/>
      <c r="AL13" s="487"/>
      <c r="AM13" s="1567">
        <f t="shared" si="3"/>
        <v>0</v>
      </c>
      <c r="AN13" s="1563">
        <f t="shared" si="4"/>
        <v>9</v>
      </c>
      <c r="AO13" s="1568">
        <f t="shared" si="5"/>
        <v>0</v>
      </c>
      <c r="AP13" s="460"/>
      <c r="AQ13" s="460"/>
    </row>
    <row r="14" spans="1:43" s="461" customFormat="1" ht="23.25" customHeight="1" thickBot="1">
      <c r="A14" s="452"/>
      <c r="B14" s="466" t="s">
        <v>110</v>
      </c>
      <c r="C14" s="728"/>
      <c r="D14" s="729"/>
      <c r="E14" s="730"/>
      <c r="F14" s="974"/>
      <c r="G14" s="729"/>
      <c r="H14" s="730"/>
      <c r="I14" s="974"/>
      <c r="J14" s="729"/>
      <c r="K14" s="730"/>
      <c r="L14" s="949"/>
      <c r="M14" s="854"/>
      <c r="N14" s="855"/>
      <c r="O14" s="495"/>
      <c r="P14" s="493"/>
      <c r="Q14" s="496"/>
      <c r="R14" s="1569">
        <f t="shared" si="0"/>
        <v>0</v>
      </c>
      <c r="S14" s="1570">
        <f t="shared" si="1"/>
        <v>0</v>
      </c>
      <c r="T14" s="1571">
        <f t="shared" si="2"/>
        <v>0</v>
      </c>
      <c r="U14" s="562"/>
      <c r="V14" s="563"/>
      <c r="W14" s="737"/>
      <c r="X14" s="495"/>
      <c r="Y14" s="493">
        <v>5</v>
      </c>
      <c r="Z14" s="494"/>
      <c r="AA14" s="495"/>
      <c r="AB14" s="493"/>
      <c r="AC14" s="494"/>
      <c r="AD14" s="495"/>
      <c r="AE14" s="493">
        <v>5</v>
      </c>
      <c r="AF14" s="494"/>
      <c r="AG14" s="495"/>
      <c r="AH14" s="563"/>
      <c r="AI14" s="497"/>
      <c r="AJ14" s="492"/>
      <c r="AK14" s="499"/>
      <c r="AL14" s="494"/>
      <c r="AM14" s="1569">
        <f t="shared" si="3"/>
        <v>0</v>
      </c>
      <c r="AN14" s="1570">
        <f t="shared" si="4"/>
        <v>10</v>
      </c>
      <c r="AO14" s="1571">
        <f t="shared" si="5"/>
        <v>0</v>
      </c>
      <c r="AP14" s="460"/>
      <c r="AQ14" s="460"/>
    </row>
    <row r="15" spans="1:43" s="94" customFormat="1" ht="38.25" customHeight="1" thickBot="1">
      <c r="A15" s="116">
        <v>1</v>
      </c>
      <c r="B15" s="117" t="s">
        <v>92</v>
      </c>
      <c r="C15" s="1524"/>
      <c r="D15" s="1544"/>
      <c r="E15" s="1526"/>
      <c r="F15" s="1334"/>
      <c r="G15" s="990"/>
      <c r="H15" s="991"/>
      <c r="I15" s="1334"/>
      <c r="J15" s="990"/>
      <c r="K15" s="991"/>
      <c r="L15" s="1524"/>
      <c r="M15" s="1525"/>
      <c r="N15" s="1526"/>
      <c r="O15" s="121"/>
      <c r="P15" s="110"/>
      <c r="Q15" s="111"/>
      <c r="R15" s="554">
        <f t="shared" si="0"/>
        <v>0</v>
      </c>
      <c r="S15" s="970">
        <f t="shared" si="1"/>
        <v>0</v>
      </c>
      <c r="T15" s="959">
        <f t="shared" si="2"/>
        <v>0</v>
      </c>
      <c r="U15" s="517"/>
      <c r="V15" s="954"/>
      <c r="W15" s="955"/>
      <c r="X15" s="696"/>
      <c r="Y15" s="583"/>
      <c r="Z15" s="734"/>
      <c r="AA15" s="696"/>
      <c r="AB15" s="583"/>
      <c r="AC15" s="734"/>
      <c r="AD15" s="661"/>
      <c r="AE15" s="662"/>
      <c r="AF15" s="663"/>
      <c r="AG15" s="922"/>
      <c r="AH15" s="112"/>
      <c r="AI15" s="127"/>
      <c r="AJ15" s="144"/>
      <c r="AK15" s="789">
        <v>9</v>
      </c>
      <c r="AL15" s="146">
        <v>1</v>
      </c>
      <c r="AM15" s="554">
        <f t="shared" si="3"/>
        <v>0</v>
      </c>
      <c r="AN15" s="970">
        <f t="shared" si="4"/>
        <v>9</v>
      </c>
      <c r="AO15" s="959">
        <f t="shared" si="5"/>
        <v>1</v>
      </c>
      <c r="AP15" s="93"/>
      <c r="AQ15" s="93"/>
    </row>
    <row r="16" spans="1:43" s="94" customFormat="1" ht="45.75" customHeight="1" thickBot="1">
      <c r="A16" s="95">
        <v>2</v>
      </c>
      <c r="B16" s="96" t="s">
        <v>90</v>
      </c>
      <c r="C16" s="1524"/>
      <c r="D16" s="1544"/>
      <c r="E16" s="1526"/>
      <c r="F16" s="1334"/>
      <c r="G16" s="990"/>
      <c r="H16" s="991"/>
      <c r="I16" s="1334"/>
      <c r="J16" s="990"/>
      <c r="K16" s="991"/>
      <c r="L16" s="1524"/>
      <c r="M16" s="1544"/>
      <c r="N16" s="1526"/>
      <c r="O16" s="159"/>
      <c r="P16" s="145"/>
      <c r="Q16" s="160"/>
      <c r="R16" s="554">
        <f t="shared" si="0"/>
        <v>0</v>
      </c>
      <c r="S16" s="970">
        <f t="shared" si="1"/>
        <v>0</v>
      </c>
      <c r="T16" s="959">
        <f t="shared" si="2"/>
        <v>0</v>
      </c>
      <c r="U16" s="517"/>
      <c r="V16" s="954"/>
      <c r="W16" s="955"/>
      <c r="X16" s="696"/>
      <c r="Y16" s="583"/>
      <c r="Z16" s="734"/>
      <c r="AA16" s="517"/>
      <c r="AB16" s="954"/>
      <c r="AC16" s="955"/>
      <c r="AD16" s="21"/>
      <c r="AE16" s="20"/>
      <c r="AF16" s="18"/>
      <c r="AG16" s="159"/>
      <c r="AH16" s="145"/>
      <c r="AI16" s="161"/>
      <c r="AJ16" s="144">
        <v>2</v>
      </c>
      <c r="AK16" s="789">
        <v>8</v>
      </c>
      <c r="AL16" s="146"/>
      <c r="AM16" s="554">
        <f t="shared" si="3"/>
        <v>2</v>
      </c>
      <c r="AN16" s="970">
        <f t="shared" si="4"/>
        <v>8</v>
      </c>
      <c r="AO16" s="959">
        <f t="shared" si="5"/>
        <v>0</v>
      </c>
      <c r="AP16" s="93"/>
      <c r="AQ16" s="93"/>
    </row>
    <row r="17" spans="1:43" s="99" customFormat="1" ht="20.25" customHeight="1" thickBot="1">
      <c r="A17" s="595"/>
      <c r="B17" s="668" t="s">
        <v>10</v>
      </c>
      <c r="C17" s="591">
        <f aca="true" t="shared" si="6" ref="C17:AO17">SUM(C7:C16)</f>
        <v>0</v>
      </c>
      <c r="D17" s="681">
        <f t="shared" si="6"/>
        <v>0</v>
      </c>
      <c r="E17" s="1316">
        <f t="shared" si="6"/>
        <v>0</v>
      </c>
      <c r="F17" s="681">
        <f t="shared" si="6"/>
        <v>0</v>
      </c>
      <c r="G17" s="681">
        <f t="shared" si="6"/>
        <v>13</v>
      </c>
      <c r="H17" s="1316">
        <f t="shared" si="6"/>
        <v>0</v>
      </c>
      <c r="I17" s="681">
        <f t="shared" si="6"/>
        <v>0</v>
      </c>
      <c r="J17" s="591">
        <f t="shared" si="6"/>
        <v>1</v>
      </c>
      <c r="K17" s="944">
        <f t="shared" si="6"/>
        <v>0</v>
      </c>
      <c r="L17" s="472">
        <f t="shared" si="6"/>
        <v>0</v>
      </c>
      <c r="M17" s="472">
        <f t="shared" si="6"/>
        <v>39</v>
      </c>
      <c r="N17" s="584">
        <f t="shared" si="6"/>
        <v>1</v>
      </c>
      <c r="O17" s="588">
        <f t="shared" si="6"/>
        <v>0</v>
      </c>
      <c r="P17" s="20">
        <f t="shared" si="6"/>
        <v>0</v>
      </c>
      <c r="Q17" s="588">
        <f t="shared" si="6"/>
        <v>0</v>
      </c>
      <c r="R17" s="554">
        <f t="shared" si="6"/>
        <v>0</v>
      </c>
      <c r="S17" s="970">
        <f t="shared" si="6"/>
        <v>53</v>
      </c>
      <c r="T17" s="959">
        <f t="shared" si="6"/>
        <v>1</v>
      </c>
      <c r="U17" s="517">
        <f t="shared" si="6"/>
        <v>0</v>
      </c>
      <c r="V17" s="954">
        <f t="shared" si="6"/>
        <v>0</v>
      </c>
      <c r="W17" s="955">
        <f t="shared" si="6"/>
        <v>0</v>
      </c>
      <c r="X17" s="971">
        <f t="shared" si="6"/>
        <v>0</v>
      </c>
      <c r="Y17" s="971">
        <f t="shared" si="6"/>
        <v>69</v>
      </c>
      <c r="Z17" s="1192">
        <f t="shared" si="6"/>
        <v>3</v>
      </c>
      <c r="AA17" s="766">
        <f t="shared" si="6"/>
        <v>0</v>
      </c>
      <c r="AB17" s="766">
        <f t="shared" si="6"/>
        <v>0</v>
      </c>
      <c r="AC17" s="766">
        <f t="shared" si="6"/>
        <v>0</v>
      </c>
      <c r="AD17" s="1458">
        <f t="shared" si="6"/>
        <v>0</v>
      </c>
      <c r="AE17" s="1528">
        <f t="shared" si="6"/>
        <v>77</v>
      </c>
      <c r="AF17" s="1527">
        <f t="shared" si="6"/>
        <v>2</v>
      </c>
      <c r="AG17" s="1528">
        <f t="shared" si="6"/>
        <v>0</v>
      </c>
      <c r="AH17" s="1477">
        <f t="shared" si="6"/>
        <v>29</v>
      </c>
      <c r="AI17" s="1527">
        <f t="shared" si="6"/>
        <v>0</v>
      </c>
      <c r="AJ17" s="1528">
        <f t="shared" si="6"/>
        <v>2</v>
      </c>
      <c r="AK17" s="1477">
        <f t="shared" si="6"/>
        <v>17</v>
      </c>
      <c r="AL17" s="1529">
        <f t="shared" si="6"/>
        <v>1</v>
      </c>
      <c r="AM17" s="554">
        <f t="shared" si="6"/>
        <v>2</v>
      </c>
      <c r="AN17" s="1586">
        <f t="shared" si="6"/>
        <v>192</v>
      </c>
      <c r="AO17" s="959">
        <f t="shared" si="6"/>
        <v>6</v>
      </c>
      <c r="AP17" s="98"/>
      <c r="AQ17" s="98"/>
    </row>
    <row r="18" spans="1:43" s="612" customFormat="1" ht="15.75" customHeight="1" thickBot="1">
      <c r="A18" s="625"/>
      <c r="B18" s="625" t="s">
        <v>40</v>
      </c>
      <c r="C18" s="626"/>
      <c r="D18" s="609"/>
      <c r="E18" s="627"/>
      <c r="F18" s="626"/>
      <c r="G18" s="609"/>
      <c r="H18" s="627"/>
      <c r="I18" s="695"/>
      <c r="J18" s="609"/>
      <c r="K18" s="627"/>
      <c r="L18" s="626"/>
      <c r="M18" s="609"/>
      <c r="N18" s="627"/>
      <c r="O18" s="600"/>
      <c r="P18" s="598"/>
      <c r="Q18" s="596"/>
      <c r="R18" s="554"/>
      <c r="S18" s="970"/>
      <c r="T18" s="959"/>
      <c r="U18" s="1575"/>
      <c r="V18" s="1576"/>
      <c r="W18" s="1577"/>
      <c r="X18" s="695"/>
      <c r="Y18" s="609"/>
      <c r="Z18" s="627"/>
      <c r="AA18" s="1336"/>
      <c r="AB18" s="192"/>
      <c r="AC18" s="966"/>
      <c r="AD18" s="626"/>
      <c r="AE18" s="609"/>
      <c r="AF18" s="627"/>
      <c r="AG18" s="600"/>
      <c r="AH18" s="598"/>
      <c r="AI18" s="596"/>
      <c r="AJ18" s="626"/>
      <c r="AK18" s="609"/>
      <c r="AL18" s="1580"/>
      <c r="AM18" s="554"/>
      <c r="AN18" s="970"/>
      <c r="AO18" s="959"/>
      <c r="AP18" s="611"/>
      <c r="AQ18" s="611"/>
    </row>
    <row r="19" spans="1:43" s="612" customFormat="1" ht="15.75" customHeight="1" thickBot="1">
      <c r="A19" s="625"/>
      <c r="B19" s="995" t="s">
        <v>89</v>
      </c>
      <c r="C19" s="1004"/>
      <c r="D19" s="1005"/>
      <c r="E19" s="1006"/>
      <c r="F19" s="1583"/>
      <c r="G19" s="1584"/>
      <c r="H19" s="1585"/>
      <c r="I19" s="1335"/>
      <c r="J19" s="695"/>
      <c r="K19" s="627"/>
      <c r="L19" s="597"/>
      <c r="M19" s="609"/>
      <c r="N19" s="599"/>
      <c r="O19" s="600"/>
      <c r="P19" s="598"/>
      <c r="Q19" s="596"/>
      <c r="R19" s="554"/>
      <c r="S19" s="970"/>
      <c r="T19" s="959"/>
      <c r="U19" s="1575"/>
      <c r="V19" s="1576"/>
      <c r="W19" s="1577"/>
      <c r="X19" s="600"/>
      <c r="Y19" s="598"/>
      <c r="Z19" s="599"/>
      <c r="AA19" s="1337"/>
      <c r="AB19" s="738"/>
      <c r="AC19" s="989"/>
      <c r="AD19" s="597"/>
      <c r="AE19" s="598"/>
      <c r="AF19" s="599"/>
      <c r="AG19" s="600"/>
      <c r="AH19" s="598"/>
      <c r="AI19" s="596"/>
      <c r="AJ19" s="626"/>
      <c r="AK19" s="609"/>
      <c r="AL19" s="1580"/>
      <c r="AM19" s="554"/>
      <c r="AN19" s="970"/>
      <c r="AO19" s="959"/>
      <c r="AP19" s="611"/>
      <c r="AQ19" s="611"/>
    </row>
    <row r="20" ht="13.5" thickBot="1">
      <c r="M20" s="598"/>
    </row>
  </sheetData>
  <sheetProtection/>
  <mergeCells count="21">
    <mergeCell ref="U4:AO4"/>
    <mergeCell ref="AA5:AC5"/>
    <mergeCell ref="R5:T5"/>
    <mergeCell ref="B1:AM1"/>
    <mergeCell ref="B3:AL3"/>
    <mergeCell ref="B2:Q2"/>
    <mergeCell ref="B4:T4"/>
    <mergeCell ref="F5:H5"/>
    <mergeCell ref="X5:Z5"/>
    <mergeCell ref="A5:A6"/>
    <mergeCell ref="B5:B6"/>
    <mergeCell ref="O5:Q5"/>
    <mergeCell ref="L5:N5"/>
    <mergeCell ref="I5:K5"/>
    <mergeCell ref="U5:W5"/>
    <mergeCell ref="AP5:AQ5"/>
    <mergeCell ref="AM5:AO5"/>
    <mergeCell ref="AD5:AF5"/>
    <mergeCell ref="AG5:AI5"/>
    <mergeCell ref="AJ5:AL5"/>
    <mergeCell ref="C5:E5"/>
  </mergeCells>
  <printOptions/>
  <pageMargins left="0.28" right="0.18" top="0.63" bottom="1" header="0.5" footer="0.5"/>
  <pageSetup horizontalDpi="600" verticalDpi="600" orientation="landscape" paperSize="9" scale="75" r:id="rId1"/>
  <colBreaks count="1" manualBreakCount="1">
    <brk id="4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AZ21"/>
  <sheetViews>
    <sheetView zoomScale="90" zoomScaleNormal="90" zoomScalePageLayoutView="0" workbookViewId="0" topLeftCell="A1">
      <selection activeCell="E8" sqref="E8"/>
    </sheetView>
  </sheetViews>
  <sheetFormatPr defaultColWidth="9.00390625" defaultRowHeight="12.75"/>
  <cols>
    <col min="1" max="1" width="3.25390625" style="1" customWidth="1"/>
    <col min="2" max="2" width="15.00390625" style="155" customWidth="1"/>
    <col min="3" max="4" width="4.375" style="155" customWidth="1"/>
    <col min="5" max="5" width="5.875" style="155" customWidth="1"/>
    <col min="6" max="6" width="4.375" style="155" customWidth="1"/>
    <col min="7" max="7" width="4.125" style="155" customWidth="1"/>
    <col min="8" max="9" width="4.25390625" style="155" customWidth="1"/>
    <col min="10" max="10" width="6.375" style="155" customWidth="1"/>
    <col min="11" max="11" width="4.625" style="155" customWidth="1"/>
    <col min="12" max="12" width="4.00390625" style="155" customWidth="1"/>
    <col min="13" max="13" width="4.25390625" style="155" customWidth="1"/>
    <col min="14" max="14" width="4.00390625" style="155" customWidth="1"/>
    <col min="15" max="15" width="3.625" style="155" customWidth="1"/>
    <col min="16" max="16" width="4.625" style="155" customWidth="1"/>
    <col min="17" max="18" width="4.25390625" style="155" customWidth="1"/>
    <col min="19" max="19" width="4.75390625" style="1" customWidth="1"/>
    <col min="20" max="20" width="4.25390625" style="1" customWidth="1"/>
    <col min="21" max="21" width="4.625" style="1" customWidth="1"/>
    <col min="22" max="23" width="4.875" style="1" customWidth="1"/>
    <col min="24" max="24" width="5.875" style="1" customWidth="1"/>
    <col min="25" max="25" width="4.625" style="1" customWidth="1"/>
    <col min="26" max="26" width="3.875" style="1" customWidth="1"/>
    <col min="27" max="27" width="4.375" style="1" customWidth="1"/>
    <col min="28" max="29" width="3.875" style="1" customWidth="1"/>
    <col min="30" max="30" width="4.125" style="1" customWidth="1"/>
    <col min="31" max="32" width="3.875" style="1" customWidth="1"/>
    <col min="33" max="33" width="4.375" style="1" customWidth="1"/>
    <col min="34" max="35" width="3.875" style="1" customWidth="1"/>
    <col min="36" max="36" width="4.25390625" style="1" customWidth="1"/>
    <col min="37" max="38" width="3.875" style="1" customWidth="1"/>
    <col min="39" max="39" width="4.125" style="1" customWidth="1"/>
    <col min="40" max="40" width="3.625" style="1" customWidth="1"/>
    <col min="41" max="41" width="4.00390625" style="1" customWidth="1"/>
    <col min="42" max="42" width="4.375" style="1" customWidth="1"/>
    <col min="43" max="43" width="4.25390625" style="1" customWidth="1"/>
    <col min="44" max="44" width="3.75390625" style="1" customWidth="1"/>
    <col min="45" max="45" width="4.375" style="1" customWidth="1"/>
    <col min="46" max="46" width="3.875" style="1" customWidth="1"/>
    <col min="47" max="47" width="3.625" style="1" customWidth="1"/>
    <col min="48" max="16384" width="9.125" style="1" customWidth="1"/>
  </cols>
  <sheetData>
    <row r="1" spans="2:44" s="104" customFormat="1" ht="23.25" customHeight="1">
      <c r="B1" s="1978" t="s">
        <v>21</v>
      </c>
      <c r="C1" s="1978"/>
      <c r="D1" s="1978"/>
      <c r="E1" s="1978"/>
      <c r="F1" s="1978"/>
      <c r="G1" s="1978"/>
      <c r="H1" s="1978"/>
      <c r="I1" s="1978"/>
      <c r="J1" s="1978"/>
      <c r="K1" s="1978"/>
      <c r="L1" s="1978"/>
      <c r="M1" s="1978"/>
      <c r="N1" s="1978"/>
      <c r="O1" s="1978"/>
      <c r="P1" s="1978"/>
      <c r="Q1" s="1978"/>
      <c r="R1" s="1978"/>
      <c r="S1" s="1978"/>
      <c r="T1" s="1978"/>
      <c r="U1" s="1978"/>
      <c r="V1" s="1978"/>
      <c r="W1" s="1978"/>
      <c r="X1" s="1978"/>
      <c r="Y1" s="1978"/>
      <c r="Z1" s="1978"/>
      <c r="AA1" s="1978"/>
      <c r="AB1" s="1978"/>
      <c r="AC1" s="1978"/>
      <c r="AD1" s="1978"/>
      <c r="AE1" s="1978"/>
      <c r="AF1" s="1978"/>
      <c r="AG1" s="1978"/>
      <c r="AH1" s="1978"/>
      <c r="AI1" s="1978"/>
      <c r="AJ1" s="1978"/>
      <c r="AK1" s="1978"/>
      <c r="AL1" s="1978"/>
      <c r="AM1" s="1978"/>
      <c r="AN1" s="1978"/>
      <c r="AO1" s="1978"/>
      <c r="AP1" s="1978"/>
      <c r="AQ1" s="1978"/>
      <c r="AR1" s="1978"/>
    </row>
    <row r="2" spans="2:44" s="104" customFormat="1" ht="20.25" customHeight="1">
      <c r="B2" s="1978" t="s">
        <v>129</v>
      </c>
      <c r="C2" s="1978"/>
      <c r="D2" s="1978"/>
      <c r="E2" s="1978"/>
      <c r="F2" s="1978"/>
      <c r="G2" s="1978"/>
      <c r="H2" s="1978"/>
      <c r="I2" s="1978"/>
      <c r="J2" s="1978"/>
      <c r="K2" s="1978"/>
      <c r="L2" s="1978"/>
      <c r="M2" s="1978"/>
      <c r="N2" s="1978"/>
      <c r="O2" s="1978"/>
      <c r="P2" s="1978"/>
      <c r="Q2" s="1978"/>
      <c r="R2" s="1978"/>
      <c r="S2" s="1978"/>
      <c r="T2" s="1978"/>
      <c r="U2" s="1978"/>
      <c r="V2" s="1978"/>
      <c r="W2" s="1978"/>
      <c r="X2" s="1978"/>
      <c r="Y2" s="1978"/>
      <c r="Z2" s="1978"/>
      <c r="AA2" s="1978"/>
      <c r="AB2" s="1978"/>
      <c r="AC2" s="1978"/>
      <c r="AD2" s="1978"/>
      <c r="AE2" s="1978"/>
      <c r="AF2" s="1978"/>
      <c r="AG2" s="1978"/>
      <c r="AH2" s="1978"/>
      <c r="AI2" s="1978"/>
      <c r="AJ2" s="1978"/>
      <c r="AK2" s="1978"/>
      <c r="AL2" s="1978"/>
      <c r="AM2" s="1978"/>
      <c r="AN2" s="1978"/>
      <c r="AO2" s="1978"/>
      <c r="AP2" s="1978"/>
      <c r="AQ2" s="1978"/>
      <c r="AR2" s="1978"/>
    </row>
    <row r="3" ht="13.5" thickBot="1"/>
    <row r="4" spans="1:47" ht="18.75" thickBot="1">
      <c r="A4" s="395"/>
      <c r="B4" s="1925" t="s">
        <v>11</v>
      </c>
      <c r="C4" s="1926"/>
      <c r="D4" s="1926"/>
      <c r="E4" s="1926"/>
      <c r="F4" s="1926"/>
      <c r="G4" s="1926"/>
      <c r="H4" s="1926"/>
      <c r="I4" s="1926"/>
      <c r="J4" s="1926"/>
      <c r="K4" s="1926"/>
      <c r="L4" s="1926"/>
      <c r="M4" s="1926"/>
      <c r="N4" s="1926"/>
      <c r="O4" s="1926"/>
      <c r="P4" s="1926"/>
      <c r="Q4" s="1926"/>
      <c r="R4" s="1926"/>
      <c r="S4" s="1926"/>
      <c r="T4" s="1926"/>
      <c r="U4" s="1926"/>
      <c r="V4" s="1926"/>
      <c r="W4" s="1926"/>
      <c r="X4" s="1926"/>
      <c r="Y4" s="1926"/>
      <c r="Z4" s="1927"/>
      <c r="AA4" s="1548"/>
      <c r="AB4" s="1548"/>
      <c r="AC4" s="1548"/>
      <c r="AD4" s="1922" t="s">
        <v>12</v>
      </c>
      <c r="AE4" s="1923"/>
      <c r="AF4" s="1923"/>
      <c r="AG4" s="1923"/>
      <c r="AH4" s="1923"/>
      <c r="AI4" s="1923"/>
      <c r="AJ4" s="1923"/>
      <c r="AK4" s="1923"/>
      <c r="AL4" s="1923"/>
      <c r="AM4" s="1923"/>
      <c r="AN4" s="1923"/>
      <c r="AO4" s="1923"/>
      <c r="AP4" s="1923"/>
      <c r="AQ4" s="1923"/>
      <c r="AR4" s="1923"/>
      <c r="AS4" s="1923"/>
      <c r="AT4" s="1923"/>
      <c r="AU4" s="1924"/>
    </row>
    <row r="5" spans="1:47" ht="15.75" customHeight="1" thickBot="1">
      <c r="A5" s="1984" t="s">
        <v>2</v>
      </c>
      <c r="B5" s="1977" t="s">
        <v>64</v>
      </c>
      <c r="C5" s="1985" t="s">
        <v>4</v>
      </c>
      <c r="D5" s="1986"/>
      <c r="E5" s="1986"/>
      <c r="F5" s="1986"/>
      <c r="G5" s="1987"/>
      <c r="H5" s="1946" t="s">
        <v>5</v>
      </c>
      <c r="I5" s="1947"/>
      <c r="J5" s="1947"/>
      <c r="K5" s="1947"/>
      <c r="L5" s="1948"/>
      <c r="M5" s="1947" t="s">
        <v>6</v>
      </c>
      <c r="N5" s="1947"/>
      <c r="O5" s="1948"/>
      <c r="P5" s="1946" t="s">
        <v>7</v>
      </c>
      <c r="Q5" s="1947"/>
      <c r="R5" s="1948"/>
      <c r="S5" s="1946" t="s">
        <v>8</v>
      </c>
      <c r="T5" s="1947"/>
      <c r="U5" s="1948"/>
      <c r="V5" s="1982" t="s">
        <v>3</v>
      </c>
      <c r="W5" s="1983"/>
      <c r="X5" s="1983"/>
      <c r="Y5" s="1983"/>
      <c r="Z5" s="1983"/>
      <c r="AA5" s="1979" t="s">
        <v>4</v>
      </c>
      <c r="AB5" s="1947"/>
      <c r="AC5" s="1980"/>
      <c r="AD5" s="1979" t="s">
        <v>5</v>
      </c>
      <c r="AE5" s="1947"/>
      <c r="AF5" s="1980"/>
      <c r="AG5" s="1981" t="s">
        <v>6</v>
      </c>
      <c r="AH5" s="1947"/>
      <c r="AI5" s="1980"/>
      <c r="AJ5" s="1979" t="s">
        <v>7</v>
      </c>
      <c r="AK5" s="1947"/>
      <c r="AL5" s="1980"/>
      <c r="AM5" s="1979" t="s">
        <v>8</v>
      </c>
      <c r="AN5" s="1947"/>
      <c r="AO5" s="1980"/>
      <c r="AP5" s="1981" t="s">
        <v>13</v>
      </c>
      <c r="AQ5" s="1947"/>
      <c r="AR5" s="1980"/>
      <c r="AS5" s="1969" t="s">
        <v>3</v>
      </c>
      <c r="AT5" s="1970"/>
      <c r="AU5" s="1971"/>
    </row>
    <row r="6" spans="1:47" ht="37.5" customHeight="1" thickBot="1">
      <c r="A6" s="1933"/>
      <c r="B6" s="1937"/>
      <c r="C6" s="424" t="s">
        <v>15</v>
      </c>
      <c r="D6" s="363" t="s">
        <v>126</v>
      </c>
      <c r="E6" s="1595" t="s">
        <v>121</v>
      </c>
      <c r="F6" s="363" t="s">
        <v>44</v>
      </c>
      <c r="G6" s="439" t="s">
        <v>50</v>
      </c>
      <c r="H6" s="424" t="s">
        <v>15</v>
      </c>
      <c r="I6" s="424" t="s">
        <v>126</v>
      </c>
      <c r="J6" s="1427" t="s">
        <v>121</v>
      </c>
      <c r="K6" s="363" t="s">
        <v>44</v>
      </c>
      <c r="L6" s="439" t="s">
        <v>50</v>
      </c>
      <c r="M6" s="664" t="s">
        <v>15</v>
      </c>
      <c r="N6" s="148" t="s">
        <v>44</v>
      </c>
      <c r="O6" s="149" t="s">
        <v>50</v>
      </c>
      <c r="P6" s="147" t="s">
        <v>15</v>
      </c>
      <c r="Q6" s="148" t="s">
        <v>44</v>
      </c>
      <c r="R6" s="149" t="s">
        <v>50</v>
      </c>
      <c r="S6" s="664" t="s">
        <v>15</v>
      </c>
      <c r="T6" s="148" t="s">
        <v>44</v>
      </c>
      <c r="U6" s="149" t="s">
        <v>50</v>
      </c>
      <c r="V6" s="150" t="s">
        <v>15</v>
      </c>
      <c r="W6" s="147" t="s">
        <v>126</v>
      </c>
      <c r="X6" s="1593" t="s">
        <v>121</v>
      </c>
      <c r="Y6" s="924" t="s">
        <v>44</v>
      </c>
      <c r="Z6" s="746" t="s">
        <v>50</v>
      </c>
      <c r="AA6" s="424" t="s">
        <v>15</v>
      </c>
      <c r="AB6" s="363" t="s">
        <v>44</v>
      </c>
      <c r="AC6" s="439" t="s">
        <v>50</v>
      </c>
      <c r="AD6" s="424" t="s">
        <v>15</v>
      </c>
      <c r="AE6" s="363" t="s">
        <v>44</v>
      </c>
      <c r="AF6" s="439" t="s">
        <v>50</v>
      </c>
      <c r="AG6" s="664" t="s">
        <v>15</v>
      </c>
      <c r="AH6" s="148" t="s">
        <v>44</v>
      </c>
      <c r="AI6" s="149" t="s">
        <v>50</v>
      </c>
      <c r="AJ6" s="424" t="s">
        <v>15</v>
      </c>
      <c r="AK6" s="363" t="s">
        <v>44</v>
      </c>
      <c r="AL6" s="439" t="s">
        <v>50</v>
      </c>
      <c r="AM6" s="105" t="s">
        <v>15</v>
      </c>
      <c r="AN6" s="363" t="s">
        <v>44</v>
      </c>
      <c r="AO6" s="153" t="s">
        <v>50</v>
      </c>
      <c r="AP6" s="424" t="s">
        <v>15</v>
      </c>
      <c r="AQ6" s="363" t="s">
        <v>0</v>
      </c>
      <c r="AR6" s="438" t="s">
        <v>50</v>
      </c>
      <c r="AS6" s="1330" t="s">
        <v>15</v>
      </c>
      <c r="AT6" s="1582" t="s">
        <v>44</v>
      </c>
      <c r="AU6" s="1331" t="s">
        <v>50</v>
      </c>
    </row>
    <row r="7" spans="1:47" s="447" customFormat="1" ht="22.5" customHeight="1">
      <c r="A7" s="557">
        <v>1</v>
      </c>
      <c r="B7" s="640" t="s">
        <v>59</v>
      </c>
      <c r="C7" s="1343"/>
      <c r="D7" s="748"/>
      <c r="E7" s="748"/>
      <c r="F7" s="748"/>
      <c r="G7" s="749"/>
      <c r="H7" s="996"/>
      <c r="I7" s="996"/>
      <c r="J7" s="996"/>
      <c r="K7" s="748"/>
      <c r="L7" s="749"/>
      <c r="M7" s="927"/>
      <c r="N7" s="700"/>
      <c r="O7" s="701"/>
      <c r="P7" s="996"/>
      <c r="Q7" s="748"/>
      <c r="R7" s="749"/>
      <c r="S7" s="528"/>
      <c r="T7" s="526"/>
      <c r="U7" s="1587"/>
      <c r="V7" s="682">
        <f>SUM(C7,H7,M7,P7,S7)</f>
        <v>0</v>
      </c>
      <c r="W7" s="1597">
        <f>SUM(D7,I7)</f>
        <v>0</v>
      </c>
      <c r="X7" s="1597">
        <f>SUM(E7,J7)</f>
        <v>0</v>
      </c>
      <c r="Y7" s="1597">
        <f>SUM(F7,K7,N7,Q7,T7)</f>
        <v>0</v>
      </c>
      <c r="Z7" s="1598">
        <f>SUM(G7,L7,O7,R7,U7)</f>
        <v>0</v>
      </c>
      <c r="AA7" s="683"/>
      <c r="AB7" s="684"/>
      <c r="AC7" s="685"/>
      <c r="AD7" s="904"/>
      <c r="AE7" s="684"/>
      <c r="AF7" s="685"/>
      <c r="AG7" s="904"/>
      <c r="AH7" s="684"/>
      <c r="AI7" s="685"/>
      <c r="AJ7" s="904"/>
      <c r="AK7" s="684"/>
      <c r="AL7" s="685"/>
      <c r="AM7" s="480"/>
      <c r="AN7" s="500"/>
      <c r="AO7" s="479"/>
      <c r="AP7" s="480"/>
      <c r="AQ7" s="478"/>
      <c r="AR7" s="484"/>
      <c r="AS7" s="682">
        <f>SUM(AA7,AD7,AG7,AJ7,AM7,AP7)</f>
        <v>0</v>
      </c>
      <c r="AT7" s="1597">
        <f>SUM(AB7,AE7,AH7,AK7,AN7,AQ7)</f>
        <v>0</v>
      </c>
      <c r="AU7" s="1598">
        <f>SUM(AC7,AF7,AI7,AL7,AO7,AR7)</f>
        <v>0</v>
      </c>
    </row>
    <row r="8" spans="1:47" s="447" customFormat="1" ht="22.5" customHeight="1">
      <c r="A8" s="557"/>
      <c r="B8" s="641" t="s">
        <v>57</v>
      </c>
      <c r="C8" s="1344"/>
      <c r="D8" s="747"/>
      <c r="E8" s="747"/>
      <c r="F8" s="747"/>
      <c r="G8" s="750"/>
      <c r="H8" s="997"/>
      <c r="I8" s="997"/>
      <c r="J8" s="997"/>
      <c r="K8" s="747"/>
      <c r="L8" s="750"/>
      <c r="M8" s="928"/>
      <c r="N8" s="852"/>
      <c r="O8" s="857"/>
      <c r="P8" s="997"/>
      <c r="Q8" s="747"/>
      <c r="R8" s="750"/>
      <c r="S8" s="531"/>
      <c r="T8" s="529"/>
      <c r="U8" s="1588"/>
      <c r="V8" s="1599">
        <f aca="true" t="shared" si="0" ref="V8:V17">SUM(C8,H8,M8,P8,S8)</f>
        <v>0</v>
      </c>
      <c r="W8" s="1594">
        <f aca="true" t="shared" si="1" ref="W8:W17">SUM(D8,I8)</f>
        <v>0</v>
      </c>
      <c r="X8" s="1594">
        <f aca="true" t="shared" si="2" ref="X8:X17">SUM(E8,J8)</f>
        <v>0</v>
      </c>
      <c r="Y8" s="1594">
        <f aca="true" t="shared" si="3" ref="Y8:Y17">SUM(F8,K8,N8,Q8,T8)</f>
        <v>0</v>
      </c>
      <c r="Z8" s="1600">
        <f aca="true" t="shared" si="4" ref="Z8:Z17">SUM(G8,L8,O8,R8,U8)</f>
        <v>0</v>
      </c>
      <c r="AA8" s="686"/>
      <c r="AB8" s="687"/>
      <c r="AC8" s="688"/>
      <c r="AD8" s="531"/>
      <c r="AE8" s="529">
        <v>19</v>
      </c>
      <c r="AF8" s="530"/>
      <c r="AG8" s="531"/>
      <c r="AH8" s="529">
        <v>38</v>
      </c>
      <c r="AI8" s="530"/>
      <c r="AJ8" s="531"/>
      <c r="AK8" s="529">
        <v>36</v>
      </c>
      <c r="AL8" s="530"/>
      <c r="AM8" s="488"/>
      <c r="AN8" s="560"/>
      <c r="AO8" s="487"/>
      <c r="AP8" s="488"/>
      <c r="AQ8" s="486"/>
      <c r="AR8" s="491"/>
      <c r="AS8" s="1599">
        <f aca="true" t="shared" si="5" ref="AS8:AS17">SUM(AA8,AD8,AG8,AJ8,AM8,AP8)</f>
        <v>0</v>
      </c>
      <c r="AT8" s="1594">
        <f aca="true" t="shared" si="6" ref="AT8:AT17">SUM(AB8,AE8,AH8,AK8,AN8,AQ8)</f>
        <v>93</v>
      </c>
      <c r="AU8" s="1600">
        <f aca="true" t="shared" si="7" ref="AU8:AU17">SUM(AC8,AF8,AI8,AL8,AO8,AR8)</f>
        <v>0</v>
      </c>
    </row>
    <row r="9" spans="1:47" s="447" customFormat="1" ht="25.5" customHeight="1" thickBot="1">
      <c r="A9" s="557"/>
      <c r="B9" s="642" t="s">
        <v>58</v>
      </c>
      <c r="C9" s="1345"/>
      <c r="D9" s="753"/>
      <c r="E9" s="753"/>
      <c r="F9" s="753"/>
      <c r="G9" s="754"/>
      <c r="H9" s="999"/>
      <c r="I9" s="999"/>
      <c r="J9" s="999"/>
      <c r="K9" s="753"/>
      <c r="L9" s="754"/>
      <c r="M9" s="1000"/>
      <c r="N9" s="858"/>
      <c r="O9" s="859"/>
      <c r="P9" s="998"/>
      <c r="Q9" s="751"/>
      <c r="R9" s="752"/>
      <c r="S9" s="535"/>
      <c r="T9" s="533"/>
      <c r="U9" s="1589"/>
      <c r="V9" s="1601">
        <f t="shared" si="0"/>
        <v>0</v>
      </c>
      <c r="W9" s="1602">
        <f t="shared" si="1"/>
        <v>0</v>
      </c>
      <c r="X9" s="1602">
        <f t="shared" si="2"/>
        <v>0</v>
      </c>
      <c r="Y9" s="1602">
        <f t="shared" si="3"/>
        <v>0</v>
      </c>
      <c r="Z9" s="1603">
        <f t="shared" si="4"/>
        <v>0</v>
      </c>
      <c r="AA9" s="689"/>
      <c r="AB9" s="690"/>
      <c r="AC9" s="691"/>
      <c r="AD9" s="535"/>
      <c r="AE9" s="533">
        <v>7</v>
      </c>
      <c r="AF9" s="534"/>
      <c r="AG9" s="541"/>
      <c r="AH9" s="539">
        <v>1</v>
      </c>
      <c r="AI9" s="540"/>
      <c r="AJ9" s="541"/>
      <c r="AK9" s="539">
        <v>1</v>
      </c>
      <c r="AL9" s="540"/>
      <c r="AM9" s="536"/>
      <c r="AN9" s="563"/>
      <c r="AO9" s="498"/>
      <c r="AP9" s="495"/>
      <c r="AQ9" s="493"/>
      <c r="AR9" s="499"/>
      <c r="AS9" s="1601">
        <f t="shared" si="5"/>
        <v>0</v>
      </c>
      <c r="AT9" s="1602">
        <f t="shared" si="6"/>
        <v>9</v>
      </c>
      <c r="AU9" s="1603">
        <f t="shared" si="7"/>
        <v>0</v>
      </c>
    </row>
    <row r="10" spans="1:47" s="447" customFormat="1" ht="24" customHeight="1">
      <c r="A10" s="558">
        <v>2</v>
      </c>
      <c r="B10" s="643" t="s">
        <v>62</v>
      </c>
      <c r="C10" s="1343"/>
      <c r="D10" s="748"/>
      <c r="E10" s="748"/>
      <c r="F10" s="748"/>
      <c r="G10" s="749"/>
      <c r="H10" s="996"/>
      <c r="I10" s="996"/>
      <c r="J10" s="996"/>
      <c r="K10" s="748"/>
      <c r="L10" s="749"/>
      <c r="M10" s="927"/>
      <c r="N10" s="700"/>
      <c r="O10" s="701"/>
      <c r="P10" s="996"/>
      <c r="Q10" s="748"/>
      <c r="R10" s="749"/>
      <c r="S10" s="506"/>
      <c r="T10" s="537"/>
      <c r="U10" s="1590"/>
      <c r="V10" s="682">
        <f t="shared" si="0"/>
        <v>0</v>
      </c>
      <c r="W10" s="1597">
        <f t="shared" si="1"/>
        <v>0</v>
      </c>
      <c r="X10" s="1597">
        <f t="shared" si="2"/>
        <v>0</v>
      </c>
      <c r="Y10" s="1597">
        <f t="shared" si="3"/>
        <v>0</v>
      </c>
      <c r="Z10" s="1598">
        <f t="shared" si="4"/>
        <v>0</v>
      </c>
      <c r="AA10" s="683"/>
      <c r="AB10" s="684"/>
      <c r="AC10" s="685"/>
      <c r="AD10" s="528"/>
      <c r="AE10" s="526">
        <v>33</v>
      </c>
      <c r="AF10" s="527">
        <v>3</v>
      </c>
      <c r="AG10" s="528"/>
      <c r="AH10" s="526">
        <v>23</v>
      </c>
      <c r="AI10" s="527">
        <v>1</v>
      </c>
      <c r="AJ10" s="528"/>
      <c r="AK10" s="526">
        <v>31</v>
      </c>
      <c r="AL10" s="527">
        <v>1</v>
      </c>
      <c r="AM10" s="505"/>
      <c r="AN10" s="478">
        <v>17</v>
      </c>
      <c r="AO10" s="504"/>
      <c r="AP10" s="502"/>
      <c r="AQ10" s="478"/>
      <c r="AR10" s="505"/>
      <c r="AS10" s="682">
        <f t="shared" si="5"/>
        <v>0</v>
      </c>
      <c r="AT10" s="1611">
        <f t="shared" si="6"/>
        <v>104</v>
      </c>
      <c r="AU10" s="1598">
        <f t="shared" si="7"/>
        <v>5</v>
      </c>
    </row>
    <row r="11" spans="1:47" s="447" customFormat="1" ht="18" customHeight="1">
      <c r="A11" s="558"/>
      <c r="B11" s="644" t="s">
        <v>86</v>
      </c>
      <c r="C11" s="1344"/>
      <c r="D11" s="747"/>
      <c r="E11" s="747"/>
      <c r="F11" s="747"/>
      <c r="G11" s="750"/>
      <c r="H11" s="997"/>
      <c r="I11" s="997"/>
      <c r="J11" s="997"/>
      <c r="K11" s="747"/>
      <c r="L11" s="750"/>
      <c r="M11" s="928"/>
      <c r="N11" s="852"/>
      <c r="O11" s="857"/>
      <c r="P11" s="997"/>
      <c r="Q11" s="747"/>
      <c r="R11" s="750"/>
      <c r="S11" s="531"/>
      <c r="T11" s="529"/>
      <c r="U11" s="1588"/>
      <c r="V11" s="1599">
        <f t="shared" si="0"/>
        <v>0</v>
      </c>
      <c r="W11" s="1594">
        <f t="shared" si="1"/>
        <v>0</v>
      </c>
      <c r="X11" s="1594">
        <f t="shared" si="2"/>
        <v>0</v>
      </c>
      <c r="Y11" s="1594">
        <f t="shared" si="3"/>
        <v>0</v>
      </c>
      <c r="Z11" s="1600">
        <f t="shared" si="4"/>
        <v>0</v>
      </c>
      <c r="AA11" s="686"/>
      <c r="AB11" s="687"/>
      <c r="AC11" s="688"/>
      <c r="AD11" s="531"/>
      <c r="AE11" s="529">
        <v>17</v>
      </c>
      <c r="AF11" s="530">
        <v>1</v>
      </c>
      <c r="AG11" s="531"/>
      <c r="AH11" s="529">
        <v>31</v>
      </c>
      <c r="AI11" s="530">
        <v>0</v>
      </c>
      <c r="AJ11" s="531"/>
      <c r="AK11" s="529">
        <v>40</v>
      </c>
      <c r="AL11" s="530"/>
      <c r="AM11" s="491"/>
      <c r="AN11" s="560"/>
      <c r="AO11" s="490"/>
      <c r="AP11" s="488"/>
      <c r="AQ11" s="486"/>
      <c r="AR11" s="491"/>
      <c r="AS11" s="1599">
        <f t="shared" si="5"/>
        <v>0</v>
      </c>
      <c r="AT11" s="1594">
        <f t="shared" si="6"/>
        <v>88</v>
      </c>
      <c r="AU11" s="1600">
        <f t="shared" si="7"/>
        <v>1</v>
      </c>
    </row>
    <row r="12" spans="1:47" s="447" customFormat="1" ht="21" customHeight="1" thickBot="1">
      <c r="A12" s="556"/>
      <c r="B12" s="645" t="s">
        <v>87</v>
      </c>
      <c r="C12" s="1345"/>
      <c r="D12" s="753"/>
      <c r="E12" s="753"/>
      <c r="F12" s="753"/>
      <c r="G12" s="754"/>
      <c r="H12" s="999"/>
      <c r="I12" s="999"/>
      <c r="J12" s="999"/>
      <c r="K12" s="753"/>
      <c r="L12" s="754"/>
      <c r="M12" s="1000"/>
      <c r="N12" s="858"/>
      <c r="O12" s="859"/>
      <c r="P12" s="999"/>
      <c r="Q12" s="753"/>
      <c r="R12" s="754"/>
      <c r="S12" s="535"/>
      <c r="T12" s="533"/>
      <c r="U12" s="1589"/>
      <c r="V12" s="1601">
        <f t="shared" si="0"/>
        <v>0</v>
      </c>
      <c r="W12" s="1602">
        <f t="shared" si="1"/>
        <v>0</v>
      </c>
      <c r="X12" s="1602">
        <f t="shared" si="2"/>
        <v>0</v>
      </c>
      <c r="Y12" s="1602">
        <f t="shared" si="3"/>
        <v>0</v>
      </c>
      <c r="Z12" s="1603">
        <f t="shared" si="4"/>
        <v>0</v>
      </c>
      <c r="AA12" s="689"/>
      <c r="AB12" s="690"/>
      <c r="AC12" s="691"/>
      <c r="AD12" s="535"/>
      <c r="AE12" s="533">
        <v>29</v>
      </c>
      <c r="AF12" s="534">
        <v>1</v>
      </c>
      <c r="AG12" s="535"/>
      <c r="AH12" s="533">
        <v>31</v>
      </c>
      <c r="AI12" s="534"/>
      <c r="AJ12" s="535"/>
      <c r="AK12" s="533">
        <v>31</v>
      </c>
      <c r="AL12" s="534"/>
      <c r="AM12" s="495"/>
      <c r="AN12" s="563"/>
      <c r="AO12" s="497"/>
      <c r="AP12" s="495"/>
      <c r="AQ12" s="493"/>
      <c r="AR12" s="499"/>
      <c r="AS12" s="1601">
        <f t="shared" si="5"/>
        <v>0</v>
      </c>
      <c r="AT12" s="1602">
        <f t="shared" si="6"/>
        <v>91</v>
      </c>
      <c r="AU12" s="1603">
        <f t="shared" si="7"/>
        <v>1</v>
      </c>
    </row>
    <row r="13" spans="1:47" s="447" customFormat="1" ht="24" customHeight="1">
      <c r="A13" s="558">
        <v>3</v>
      </c>
      <c r="B13" s="643" t="s">
        <v>51</v>
      </c>
      <c r="C13" s="1343"/>
      <c r="D13" s="748"/>
      <c r="E13" s="748"/>
      <c r="F13" s="748"/>
      <c r="G13" s="749"/>
      <c r="H13" s="1546"/>
      <c r="I13" s="1485">
        <v>1</v>
      </c>
      <c r="J13" s="1546">
        <v>6</v>
      </c>
      <c r="K13" s="1481">
        <v>18</v>
      </c>
      <c r="L13" s="1473">
        <v>2</v>
      </c>
      <c r="M13" s="1472"/>
      <c r="N13" s="1481">
        <v>15</v>
      </c>
      <c r="O13" s="1473"/>
      <c r="P13" s="1472"/>
      <c r="Q13" s="1481">
        <v>22</v>
      </c>
      <c r="R13" s="701"/>
      <c r="S13" s="506"/>
      <c r="T13" s="692"/>
      <c r="U13" s="1590"/>
      <c r="V13" s="682">
        <f t="shared" si="0"/>
        <v>0</v>
      </c>
      <c r="W13" s="1597">
        <f t="shared" si="1"/>
        <v>1</v>
      </c>
      <c r="X13" s="1597">
        <f t="shared" si="2"/>
        <v>6</v>
      </c>
      <c r="Y13" s="1597">
        <f t="shared" si="3"/>
        <v>55</v>
      </c>
      <c r="Z13" s="1598">
        <f t="shared" si="4"/>
        <v>2</v>
      </c>
      <c r="AA13" s="683"/>
      <c r="AB13" s="684"/>
      <c r="AC13" s="685"/>
      <c r="AD13" s="528"/>
      <c r="AE13" s="526">
        <v>44</v>
      </c>
      <c r="AF13" s="527">
        <v>4</v>
      </c>
      <c r="AG13" s="506"/>
      <c r="AH13" s="537">
        <v>27</v>
      </c>
      <c r="AI13" s="538">
        <v>1</v>
      </c>
      <c r="AJ13" s="528"/>
      <c r="AK13" s="526">
        <v>33</v>
      </c>
      <c r="AL13" s="527"/>
      <c r="AM13" s="505"/>
      <c r="AN13" s="478">
        <v>21</v>
      </c>
      <c r="AO13" s="504"/>
      <c r="AP13" s="502"/>
      <c r="AQ13" s="478"/>
      <c r="AR13" s="505"/>
      <c r="AS13" s="682">
        <f t="shared" si="5"/>
        <v>0</v>
      </c>
      <c r="AT13" s="1611">
        <f t="shared" si="6"/>
        <v>125</v>
      </c>
      <c r="AU13" s="1598">
        <f t="shared" si="7"/>
        <v>5</v>
      </c>
    </row>
    <row r="14" spans="1:47" s="447" customFormat="1" ht="25.5" customHeight="1">
      <c r="A14" s="558"/>
      <c r="B14" s="644" t="s">
        <v>113</v>
      </c>
      <c r="C14" s="1344"/>
      <c r="D14" s="747"/>
      <c r="E14" s="747"/>
      <c r="F14" s="747"/>
      <c r="G14" s="750"/>
      <c r="H14" s="997"/>
      <c r="I14" s="997"/>
      <c r="J14" s="997"/>
      <c r="K14" s="747"/>
      <c r="L14" s="750"/>
      <c r="M14" s="928"/>
      <c r="N14" s="852"/>
      <c r="O14" s="857"/>
      <c r="P14" s="928"/>
      <c r="Q14" s="852"/>
      <c r="R14" s="857"/>
      <c r="S14" s="531"/>
      <c r="T14" s="529"/>
      <c r="U14" s="1588"/>
      <c r="V14" s="1599">
        <f t="shared" si="0"/>
        <v>0</v>
      </c>
      <c r="W14" s="1594">
        <f t="shared" si="1"/>
        <v>0</v>
      </c>
      <c r="X14" s="1594">
        <f t="shared" si="2"/>
        <v>0</v>
      </c>
      <c r="Y14" s="1594">
        <f t="shared" si="3"/>
        <v>0</v>
      </c>
      <c r="Z14" s="1600">
        <f t="shared" si="4"/>
        <v>0</v>
      </c>
      <c r="AA14" s="686"/>
      <c r="AB14" s="687"/>
      <c r="AC14" s="688"/>
      <c r="AD14" s="531"/>
      <c r="AE14" s="529">
        <v>11</v>
      </c>
      <c r="AF14" s="530"/>
      <c r="AG14" s="531"/>
      <c r="AH14" s="529">
        <v>14</v>
      </c>
      <c r="AI14" s="530"/>
      <c r="AJ14" s="531"/>
      <c r="AK14" s="529">
        <v>22</v>
      </c>
      <c r="AL14" s="530"/>
      <c r="AM14" s="491"/>
      <c r="AN14" s="560"/>
      <c r="AO14" s="490"/>
      <c r="AP14" s="488"/>
      <c r="AQ14" s="486"/>
      <c r="AR14" s="491"/>
      <c r="AS14" s="1599">
        <f t="shared" si="5"/>
        <v>0</v>
      </c>
      <c r="AT14" s="1594">
        <f t="shared" si="6"/>
        <v>47</v>
      </c>
      <c r="AU14" s="1600">
        <f t="shared" si="7"/>
        <v>0</v>
      </c>
    </row>
    <row r="15" spans="1:47" s="447" customFormat="1" ht="21.75" customHeight="1" thickBot="1">
      <c r="A15" s="556"/>
      <c r="B15" s="645" t="s">
        <v>112</v>
      </c>
      <c r="C15" s="1345"/>
      <c r="D15" s="753"/>
      <c r="E15" s="753"/>
      <c r="F15" s="753"/>
      <c r="G15" s="754"/>
      <c r="H15" s="999"/>
      <c r="I15" s="999"/>
      <c r="J15" s="999"/>
      <c r="K15" s="753"/>
      <c r="L15" s="754"/>
      <c r="M15" s="1000"/>
      <c r="N15" s="858"/>
      <c r="O15" s="859"/>
      <c r="P15" s="1000"/>
      <c r="Q15" s="858"/>
      <c r="R15" s="859"/>
      <c r="S15" s="535"/>
      <c r="T15" s="533"/>
      <c r="U15" s="1589"/>
      <c r="V15" s="1601">
        <f t="shared" si="0"/>
        <v>0</v>
      </c>
      <c r="W15" s="1602">
        <f t="shared" si="1"/>
        <v>0</v>
      </c>
      <c r="X15" s="1602">
        <f t="shared" si="2"/>
        <v>0</v>
      </c>
      <c r="Y15" s="1602">
        <f t="shared" si="3"/>
        <v>0</v>
      </c>
      <c r="Z15" s="1603">
        <f t="shared" si="4"/>
        <v>0</v>
      </c>
      <c r="AA15" s="689"/>
      <c r="AB15" s="690"/>
      <c r="AC15" s="691"/>
      <c r="AD15" s="535"/>
      <c r="AE15" s="533">
        <v>2</v>
      </c>
      <c r="AF15" s="534"/>
      <c r="AG15" s="541"/>
      <c r="AH15" s="539">
        <v>3</v>
      </c>
      <c r="AI15" s="540"/>
      <c r="AJ15" s="541"/>
      <c r="AK15" s="539">
        <v>1</v>
      </c>
      <c r="AL15" s="540"/>
      <c r="AM15" s="542"/>
      <c r="AN15" s="735"/>
      <c r="AO15" s="544"/>
      <c r="AP15" s="542"/>
      <c r="AQ15" s="543"/>
      <c r="AR15" s="545"/>
      <c r="AS15" s="1601">
        <f t="shared" si="5"/>
        <v>0</v>
      </c>
      <c r="AT15" s="1602">
        <f t="shared" si="6"/>
        <v>6</v>
      </c>
      <c r="AU15" s="1603">
        <f t="shared" si="7"/>
        <v>0</v>
      </c>
    </row>
    <row r="16" spans="1:47" ht="31.5" customHeight="1" thickBot="1">
      <c r="A16" s="910">
        <v>1</v>
      </c>
      <c r="B16" s="1340" t="s">
        <v>92</v>
      </c>
      <c r="C16" s="1432"/>
      <c r="D16" s="1433"/>
      <c r="E16" s="1433"/>
      <c r="F16" s="1433"/>
      <c r="G16" s="1434"/>
      <c r="H16" s="1341"/>
      <c r="I16" s="1341"/>
      <c r="J16" s="1341"/>
      <c r="K16" s="1002"/>
      <c r="L16" s="1003"/>
      <c r="M16" s="1341"/>
      <c r="N16" s="1002"/>
      <c r="O16" s="1003"/>
      <c r="P16" s="1432"/>
      <c r="Q16" s="1433"/>
      <c r="R16" s="1434"/>
      <c r="S16" s="1435"/>
      <c r="T16" s="1418"/>
      <c r="U16" s="1591"/>
      <c r="V16" s="713">
        <f t="shared" si="0"/>
        <v>0</v>
      </c>
      <c r="W16" s="925">
        <f t="shared" si="1"/>
        <v>0</v>
      </c>
      <c r="X16" s="925">
        <f t="shared" si="2"/>
        <v>0</v>
      </c>
      <c r="Y16" s="925">
        <f t="shared" si="3"/>
        <v>0</v>
      </c>
      <c r="Z16" s="926">
        <f t="shared" si="4"/>
        <v>0</v>
      </c>
      <c r="AA16" s="714"/>
      <c r="AB16" s="715"/>
      <c r="AC16" s="716"/>
      <c r="AD16" s="528"/>
      <c r="AE16" s="526"/>
      <c r="AF16" s="527"/>
      <c r="AG16" s="546"/>
      <c r="AH16" s="547"/>
      <c r="AI16" s="548"/>
      <c r="AJ16" s="1437"/>
      <c r="AK16" s="1418"/>
      <c r="AL16" s="1436"/>
      <c r="AM16" s="159"/>
      <c r="AN16" s="145"/>
      <c r="AO16" s="161"/>
      <c r="AP16" s="159"/>
      <c r="AQ16" s="145">
        <v>16</v>
      </c>
      <c r="AR16" s="789"/>
      <c r="AS16" s="713">
        <f t="shared" si="5"/>
        <v>0</v>
      </c>
      <c r="AT16" s="925">
        <f t="shared" si="6"/>
        <v>16</v>
      </c>
      <c r="AU16" s="926">
        <f t="shared" si="7"/>
        <v>0</v>
      </c>
    </row>
    <row r="17" spans="1:47" ht="35.25" customHeight="1" thickBot="1">
      <c r="A17" s="910">
        <v>2</v>
      </c>
      <c r="B17" s="1340" t="s">
        <v>85</v>
      </c>
      <c r="C17" s="1432"/>
      <c r="D17" s="1433"/>
      <c r="E17" s="1433"/>
      <c r="F17" s="1433"/>
      <c r="G17" s="1434"/>
      <c r="H17" s="1341"/>
      <c r="I17" s="1341"/>
      <c r="J17" s="1341"/>
      <c r="K17" s="1002"/>
      <c r="L17" s="1003"/>
      <c r="M17" s="1341"/>
      <c r="N17" s="1002"/>
      <c r="O17" s="1003"/>
      <c r="P17" s="1401"/>
      <c r="Q17" s="1402"/>
      <c r="R17" s="1403"/>
      <c r="S17" s="508"/>
      <c r="T17" s="129"/>
      <c r="U17" s="1592"/>
      <c r="V17" s="713">
        <f t="shared" si="0"/>
        <v>0</v>
      </c>
      <c r="W17" s="925">
        <f t="shared" si="1"/>
        <v>0</v>
      </c>
      <c r="X17" s="925">
        <f t="shared" si="2"/>
        <v>0</v>
      </c>
      <c r="Y17" s="925">
        <f t="shared" si="3"/>
        <v>0</v>
      </c>
      <c r="Z17" s="926">
        <f t="shared" si="4"/>
        <v>0</v>
      </c>
      <c r="AA17" s="714"/>
      <c r="AB17" s="715"/>
      <c r="AC17" s="716"/>
      <c r="AD17" s="528"/>
      <c r="AE17" s="526"/>
      <c r="AF17" s="527"/>
      <c r="AG17" s="528"/>
      <c r="AH17" s="526"/>
      <c r="AI17" s="527"/>
      <c r="AJ17" s="915"/>
      <c r="AK17" s="913"/>
      <c r="AL17" s="914"/>
      <c r="AM17" s="922"/>
      <c r="AN17" s="112"/>
      <c r="AO17" s="127"/>
      <c r="AP17" s="922">
        <v>3</v>
      </c>
      <c r="AQ17" s="112">
        <v>31</v>
      </c>
      <c r="AR17" s="778"/>
      <c r="AS17" s="713">
        <f t="shared" si="5"/>
        <v>3</v>
      </c>
      <c r="AT17" s="925">
        <f t="shared" si="6"/>
        <v>31</v>
      </c>
      <c r="AU17" s="926">
        <f t="shared" si="7"/>
        <v>0</v>
      </c>
    </row>
    <row r="18" spans="1:52" s="426" customFormat="1" ht="16.5" thickBot="1">
      <c r="A18" s="594"/>
      <c r="B18" s="594" t="s">
        <v>10</v>
      </c>
      <c r="C18" s="443">
        <f>SUM(C7:C17)</f>
        <v>0</v>
      </c>
      <c r="D18" s="413">
        <f>SUM(D7:D17)</f>
        <v>0</v>
      </c>
      <c r="E18" s="413">
        <f>SUM(E7:E17)</f>
        <v>0</v>
      </c>
      <c r="F18" s="413">
        <f>SUM(F7:F17)</f>
        <v>0</v>
      </c>
      <c r="G18" s="1596">
        <f>SUM(G7:G17)</f>
        <v>0</v>
      </c>
      <c r="H18" s="126">
        <f aca="true" t="shared" si="8" ref="H18:AR18">SUM(H7:H17)</f>
        <v>0</v>
      </c>
      <c r="I18" s="21">
        <f>SUM(I7:I17)</f>
        <v>1</v>
      </c>
      <c r="J18" s="21">
        <f t="shared" si="8"/>
        <v>6</v>
      </c>
      <c r="K18" s="126">
        <f t="shared" si="8"/>
        <v>18</v>
      </c>
      <c r="L18" s="473">
        <f t="shared" si="8"/>
        <v>2</v>
      </c>
      <c r="M18" s="126">
        <f t="shared" si="8"/>
        <v>0</v>
      </c>
      <c r="N18" s="21">
        <f t="shared" si="8"/>
        <v>15</v>
      </c>
      <c r="O18" s="472">
        <f t="shared" si="8"/>
        <v>0</v>
      </c>
      <c r="P18" s="509">
        <f t="shared" si="8"/>
        <v>0</v>
      </c>
      <c r="Q18" s="509">
        <f t="shared" si="8"/>
        <v>22</v>
      </c>
      <c r="R18" s="1404">
        <f t="shared" si="8"/>
        <v>0</v>
      </c>
      <c r="S18" s="509">
        <f t="shared" si="8"/>
        <v>0</v>
      </c>
      <c r="T18" s="587">
        <f t="shared" si="8"/>
        <v>0</v>
      </c>
      <c r="U18" s="586">
        <f t="shared" si="8"/>
        <v>0</v>
      </c>
      <c r="V18" s="713">
        <f>SUM(V7:V17)</f>
        <v>0</v>
      </c>
      <c r="W18" s="925">
        <f>SUM(W7:W17)</f>
        <v>1</v>
      </c>
      <c r="X18" s="925">
        <f>SUM(X7:X17)</f>
        <v>6</v>
      </c>
      <c r="Y18" s="925">
        <f>SUM(Y7:Y17)</f>
        <v>55</v>
      </c>
      <c r="Z18" s="926">
        <f>SUM(Z7:Z17)</f>
        <v>2</v>
      </c>
      <c r="AA18" s="722">
        <f t="shared" si="8"/>
        <v>0</v>
      </c>
      <c r="AB18" s="592">
        <f t="shared" si="8"/>
        <v>0</v>
      </c>
      <c r="AC18" s="593">
        <f t="shared" si="8"/>
        <v>0</v>
      </c>
      <c r="AD18" s="592">
        <f t="shared" si="8"/>
        <v>0</v>
      </c>
      <c r="AE18" s="1426">
        <f t="shared" si="8"/>
        <v>162</v>
      </c>
      <c r="AF18" s="593">
        <f t="shared" si="8"/>
        <v>9</v>
      </c>
      <c r="AG18" s="592">
        <f t="shared" si="8"/>
        <v>0</v>
      </c>
      <c r="AH18" s="1191">
        <f t="shared" si="8"/>
        <v>168</v>
      </c>
      <c r="AI18" s="722">
        <f t="shared" si="8"/>
        <v>2</v>
      </c>
      <c r="AJ18" s="21">
        <f t="shared" si="8"/>
        <v>0</v>
      </c>
      <c r="AK18" s="861">
        <f t="shared" si="8"/>
        <v>195</v>
      </c>
      <c r="AL18" s="473">
        <f t="shared" si="8"/>
        <v>1</v>
      </c>
      <c r="AM18" s="126">
        <f t="shared" si="8"/>
        <v>0</v>
      </c>
      <c r="AN18" s="413">
        <f t="shared" si="8"/>
        <v>38</v>
      </c>
      <c r="AO18" s="18">
        <f t="shared" si="8"/>
        <v>0</v>
      </c>
      <c r="AP18" s="126">
        <f t="shared" si="8"/>
        <v>3</v>
      </c>
      <c r="AQ18" s="413">
        <f t="shared" si="8"/>
        <v>47</v>
      </c>
      <c r="AR18" s="471">
        <f t="shared" si="8"/>
        <v>0</v>
      </c>
      <c r="AS18" s="713">
        <f>SUM(AS7:AS17)</f>
        <v>3</v>
      </c>
      <c r="AT18" s="1355">
        <f>SUM(AT7:AT17)</f>
        <v>610</v>
      </c>
      <c r="AU18" s="926">
        <f>SUM(AU7:AU17)</f>
        <v>12</v>
      </c>
      <c r="AV18" s="440"/>
      <c r="AW18" s="440"/>
      <c r="AX18" s="440"/>
      <c r="AY18" s="440"/>
      <c r="AZ18" s="440"/>
    </row>
    <row r="19" spans="1:47" s="601" customFormat="1" ht="16.5" thickBot="1">
      <c r="A19" s="628"/>
      <c r="B19" s="995" t="s">
        <v>88</v>
      </c>
      <c r="C19" s="1004"/>
      <c r="D19" s="1005"/>
      <c r="E19" s="1005"/>
      <c r="F19" s="1005"/>
      <c r="G19" s="1006"/>
      <c r="H19" s="1342"/>
      <c r="I19" s="1342"/>
      <c r="J19" s="1342"/>
      <c r="K19" s="1005"/>
      <c r="L19" s="1006"/>
      <c r="M19" s="1342"/>
      <c r="N19" s="1005"/>
      <c r="O19" s="1006"/>
      <c r="P19" s="1001"/>
      <c r="Q19" s="628"/>
      <c r="R19" s="628"/>
      <c r="S19" s="602"/>
      <c r="T19" s="603"/>
      <c r="U19" s="604"/>
      <c r="V19" s="719"/>
      <c r="W19" s="719"/>
      <c r="X19" s="719"/>
      <c r="Y19" s="719"/>
      <c r="Z19" s="941"/>
      <c r="AA19" s="717"/>
      <c r="AB19" s="936"/>
      <c r="AC19" s="718"/>
      <c r="AD19" s="1353"/>
      <c r="AE19" s="936"/>
      <c r="AF19" s="718"/>
      <c r="AG19" s="1607"/>
      <c r="AH19" s="1608"/>
      <c r="AI19" s="1609"/>
      <c r="AJ19" s="629"/>
      <c r="AK19" s="630"/>
      <c r="AL19" s="631"/>
      <c r="AM19" s="605"/>
      <c r="AN19" s="603"/>
      <c r="AO19" s="606"/>
      <c r="AP19" s="629"/>
      <c r="AQ19" s="630"/>
      <c r="AR19" s="1610"/>
      <c r="AS19" s="717"/>
      <c r="AT19" s="936"/>
      <c r="AU19" s="718"/>
    </row>
    <row r="20" spans="1:47" s="601" customFormat="1" ht="16.5" thickBot="1">
      <c r="A20" s="607"/>
      <c r="B20" s="995" t="s">
        <v>89</v>
      </c>
      <c r="C20" s="1004"/>
      <c r="D20" s="1005"/>
      <c r="E20" s="1005"/>
      <c r="F20" s="1005"/>
      <c r="G20" s="1006"/>
      <c r="H20" s="1342"/>
      <c r="I20" s="1342"/>
      <c r="J20" s="1342"/>
      <c r="K20" s="1005"/>
      <c r="L20" s="1006"/>
      <c r="M20" s="1342"/>
      <c r="N20" s="1005"/>
      <c r="O20" s="1006"/>
      <c r="P20" s="1001"/>
      <c r="Q20" s="628"/>
      <c r="R20" s="628"/>
      <c r="S20" s="602"/>
      <c r="T20" s="603"/>
      <c r="U20" s="604"/>
      <c r="V20" s="717"/>
      <c r="W20" s="717"/>
      <c r="X20" s="717"/>
      <c r="Y20" s="717"/>
      <c r="Z20" s="938"/>
      <c r="AA20" s="717"/>
      <c r="AB20" s="936"/>
      <c r="AC20" s="718"/>
      <c r="AD20" s="1353"/>
      <c r="AE20" s="936"/>
      <c r="AF20" s="718"/>
      <c r="AG20" s="1604"/>
      <c r="AH20" s="1605"/>
      <c r="AI20" s="1606"/>
      <c r="AJ20" s="629"/>
      <c r="AK20" s="630"/>
      <c r="AL20" s="631"/>
      <c r="AM20" s="605"/>
      <c r="AN20" s="603"/>
      <c r="AO20" s="606"/>
      <c r="AP20" s="602"/>
      <c r="AQ20" s="603"/>
      <c r="AR20" s="606"/>
      <c r="AS20" s="717"/>
      <c r="AT20" s="936"/>
      <c r="AU20" s="718"/>
    </row>
    <row r="21" spans="2:29" ht="12.75">
      <c r="B21" s="646"/>
      <c r="C21" s="646"/>
      <c r="D21" s="646"/>
      <c r="E21" s="646"/>
      <c r="F21" s="646"/>
      <c r="G21" s="646"/>
      <c r="H21" s="646"/>
      <c r="I21" s="646"/>
      <c r="J21" s="646"/>
      <c r="K21" s="646"/>
      <c r="L21" s="646"/>
      <c r="M21" s="646"/>
      <c r="N21" s="646"/>
      <c r="O21" s="646"/>
      <c r="P21" s="646"/>
      <c r="Q21" s="646"/>
      <c r="R21" s="646"/>
      <c r="AA21" s="440"/>
      <c r="AB21" s="440"/>
      <c r="AC21" s="440"/>
    </row>
  </sheetData>
  <sheetProtection/>
  <mergeCells count="19">
    <mergeCell ref="AG5:AI5"/>
    <mergeCell ref="A5:A6"/>
    <mergeCell ref="B5:B6"/>
    <mergeCell ref="S5:U5"/>
    <mergeCell ref="P5:R5"/>
    <mergeCell ref="M5:O5"/>
    <mergeCell ref="H5:L5"/>
    <mergeCell ref="AD5:AF5"/>
    <mergeCell ref="C5:G5"/>
    <mergeCell ref="AD4:AU4"/>
    <mergeCell ref="B1:AR1"/>
    <mergeCell ref="B2:AR2"/>
    <mergeCell ref="AM5:AO5"/>
    <mergeCell ref="AP5:AR5"/>
    <mergeCell ref="B4:Z4"/>
    <mergeCell ref="AJ5:AL5"/>
    <mergeCell ref="V5:Z5"/>
    <mergeCell ref="AS5:AU5"/>
    <mergeCell ref="AA5:AC5"/>
  </mergeCells>
  <printOptions/>
  <pageMargins left="0.2755905511811024" right="0.15748031496062992" top="0.2362204724409449" bottom="0.4724409448818898" header="0.1968503937007874" footer="0.511811023622047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AT22"/>
  <sheetViews>
    <sheetView zoomScale="90" zoomScaleNormal="90" zoomScalePageLayoutView="0" workbookViewId="0" topLeftCell="A1">
      <selection activeCell="AI13" sqref="AI13"/>
    </sheetView>
  </sheetViews>
  <sheetFormatPr defaultColWidth="9.00390625" defaultRowHeight="12.75"/>
  <cols>
    <col min="1" max="1" width="3.875" style="1" customWidth="1"/>
    <col min="2" max="2" width="16.375" style="1" customWidth="1"/>
    <col min="3" max="3" width="4.375" style="1" customWidth="1"/>
    <col min="4" max="4" width="5.25390625" style="1" customWidth="1"/>
    <col min="5" max="5" width="4.875" style="1" customWidth="1"/>
    <col min="6" max="6" width="4.25390625" style="1" customWidth="1"/>
    <col min="7" max="8" width="3.75390625" style="1" customWidth="1"/>
    <col min="9" max="9" width="4.125" style="1" customWidth="1"/>
    <col min="10" max="10" width="4.00390625" style="1" customWidth="1"/>
    <col min="11" max="11" width="4.25390625" style="1" customWidth="1"/>
    <col min="12" max="13" width="4.00390625" style="1" customWidth="1"/>
    <col min="14" max="14" width="3.875" style="1" customWidth="1"/>
    <col min="15" max="15" width="4.25390625" style="1" customWidth="1"/>
    <col min="16" max="19" width="4.125" style="1" customWidth="1"/>
    <col min="20" max="29" width="4.00390625" style="1" customWidth="1"/>
    <col min="30" max="30" width="4.125" style="1" customWidth="1"/>
    <col min="31" max="32" width="4.00390625" style="1" customWidth="1"/>
    <col min="33" max="33" width="4.25390625" style="1" customWidth="1"/>
    <col min="34" max="34" width="4.00390625" style="1" customWidth="1"/>
    <col min="35" max="35" width="3.125" style="1" customWidth="1"/>
    <col min="36" max="38" width="4.00390625" style="1" customWidth="1"/>
    <col min="39" max="39" width="4.25390625" style="1" customWidth="1"/>
    <col min="40" max="40" width="4.625" style="1" customWidth="1"/>
    <col min="41" max="41" width="4.25390625" style="1" customWidth="1"/>
    <col min="42" max="42" width="12.875" style="1" customWidth="1"/>
    <col min="43" max="43" width="9.375" style="1" customWidth="1"/>
    <col min="44" max="16384" width="9.125" style="1" customWidth="1"/>
  </cols>
  <sheetData>
    <row r="1" spans="2:39" ht="28.5" customHeight="1">
      <c r="B1" s="1908" t="s">
        <v>107</v>
      </c>
      <c r="C1" s="1908"/>
      <c r="D1" s="1908"/>
      <c r="E1" s="1908"/>
      <c r="F1" s="1908"/>
      <c r="G1" s="1908"/>
      <c r="H1" s="1908"/>
      <c r="I1" s="1908"/>
      <c r="J1" s="1908"/>
      <c r="K1" s="1908"/>
      <c r="L1" s="1908"/>
      <c r="M1" s="1908"/>
      <c r="N1" s="1908"/>
      <c r="O1" s="1908"/>
      <c r="P1" s="1908"/>
      <c r="Q1" s="1908"/>
      <c r="R1" s="1908"/>
      <c r="S1" s="1908"/>
      <c r="T1" s="1908"/>
      <c r="U1" s="1908"/>
      <c r="V1" s="1908"/>
      <c r="W1" s="1908"/>
      <c r="X1" s="1908"/>
      <c r="Y1" s="1908"/>
      <c r="Z1" s="1908"/>
      <c r="AA1" s="1908"/>
      <c r="AB1" s="1908"/>
      <c r="AC1" s="1908"/>
      <c r="AD1" s="1908"/>
      <c r="AE1" s="1908"/>
      <c r="AF1" s="1908"/>
      <c r="AG1" s="1908"/>
      <c r="AH1" s="1908"/>
      <c r="AI1" s="1908"/>
      <c r="AJ1" s="1908"/>
      <c r="AK1" s="1908"/>
      <c r="AL1" s="1908"/>
      <c r="AM1" s="1908"/>
    </row>
    <row r="2" spans="2:38" ht="20.25" customHeight="1">
      <c r="B2" s="1908" t="s">
        <v>129</v>
      </c>
      <c r="C2" s="1908"/>
      <c r="D2" s="1908"/>
      <c r="E2" s="1908"/>
      <c r="F2" s="1908"/>
      <c r="G2" s="1908"/>
      <c r="H2" s="1908"/>
      <c r="I2" s="1908"/>
      <c r="J2" s="1908"/>
      <c r="K2" s="1908"/>
      <c r="L2" s="1908"/>
      <c r="M2" s="1908"/>
      <c r="N2" s="1908"/>
      <c r="O2" s="1908"/>
      <c r="P2" s="1908"/>
      <c r="Q2" s="1908"/>
      <c r="R2" s="1908"/>
      <c r="S2" s="1908"/>
      <c r="T2" s="1908"/>
      <c r="U2" s="1908"/>
      <c r="V2" s="1908"/>
      <c r="W2" s="1908"/>
      <c r="X2" s="1908"/>
      <c r="Y2" s="1908"/>
      <c r="Z2" s="1908"/>
      <c r="AA2" s="1908"/>
      <c r="AB2" s="1908"/>
      <c r="AC2" s="1908"/>
      <c r="AD2" s="1908"/>
      <c r="AE2" s="1908"/>
      <c r="AF2" s="1908"/>
      <c r="AG2" s="1908"/>
      <c r="AH2" s="1908"/>
      <c r="AI2" s="1908"/>
      <c r="AJ2" s="1908"/>
      <c r="AK2" s="1908"/>
      <c r="AL2" s="1908"/>
    </row>
    <row r="3" spans="2:38" ht="20.2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41" ht="27.75" customHeight="1" thickBot="1">
      <c r="A4" s="1999" t="s">
        <v>2</v>
      </c>
      <c r="B4" s="2002" t="s">
        <v>60</v>
      </c>
      <c r="C4" s="1922" t="s">
        <v>11</v>
      </c>
      <c r="D4" s="1923"/>
      <c r="E4" s="1923"/>
      <c r="F4" s="1923"/>
      <c r="G4" s="1923"/>
      <c r="H4" s="1923"/>
      <c r="I4" s="1923"/>
      <c r="J4" s="1923"/>
      <c r="K4" s="1923"/>
      <c r="L4" s="1923"/>
      <c r="M4" s="1923"/>
      <c r="N4" s="1923"/>
      <c r="O4" s="1923"/>
      <c r="P4" s="1923"/>
      <c r="Q4" s="1923"/>
      <c r="R4" s="1923"/>
      <c r="S4" s="1923"/>
      <c r="T4" s="1924"/>
      <c r="U4" s="1922" t="s">
        <v>12</v>
      </c>
      <c r="V4" s="1923"/>
      <c r="W4" s="1923"/>
      <c r="X4" s="1923"/>
      <c r="Y4" s="1923"/>
      <c r="Z4" s="1923"/>
      <c r="AA4" s="1923"/>
      <c r="AB4" s="1923"/>
      <c r="AC4" s="1923"/>
      <c r="AD4" s="1923"/>
      <c r="AE4" s="1923"/>
      <c r="AF4" s="1923"/>
      <c r="AG4" s="1923"/>
      <c r="AH4" s="1923"/>
      <c r="AI4" s="1923"/>
      <c r="AJ4" s="1923"/>
      <c r="AK4" s="1923"/>
      <c r="AL4" s="1923"/>
      <c r="AM4" s="1923"/>
      <c r="AN4" s="1923"/>
      <c r="AO4" s="1924"/>
    </row>
    <row r="5" spans="1:43" s="22" customFormat="1" ht="18.75" customHeight="1" thickBot="1">
      <c r="A5" s="2000"/>
      <c r="B5" s="2000"/>
      <c r="C5" s="1988" t="s">
        <v>4</v>
      </c>
      <c r="D5" s="1929"/>
      <c r="E5" s="1930"/>
      <c r="F5" s="1988" t="s">
        <v>5</v>
      </c>
      <c r="G5" s="1929"/>
      <c r="H5" s="1930"/>
      <c r="I5" s="1989" t="s">
        <v>6</v>
      </c>
      <c r="J5" s="1990"/>
      <c r="K5" s="1991"/>
      <c r="L5" s="2001" t="s">
        <v>7</v>
      </c>
      <c r="M5" s="1990"/>
      <c r="N5" s="1991"/>
      <c r="O5" s="1989" t="s">
        <v>8</v>
      </c>
      <c r="P5" s="1990"/>
      <c r="Q5" s="1991"/>
      <c r="R5" s="1996" t="s">
        <v>3</v>
      </c>
      <c r="S5" s="1997"/>
      <c r="T5" s="1998"/>
      <c r="U5" s="1989" t="s">
        <v>4</v>
      </c>
      <c r="V5" s="1990"/>
      <c r="W5" s="1991"/>
      <c r="X5" s="1989" t="s">
        <v>5</v>
      </c>
      <c r="Y5" s="1990"/>
      <c r="Z5" s="1991"/>
      <c r="AA5" s="1990" t="s">
        <v>6</v>
      </c>
      <c r="AB5" s="1990"/>
      <c r="AC5" s="1991"/>
      <c r="AD5" s="1995" t="s">
        <v>7</v>
      </c>
      <c r="AE5" s="1990"/>
      <c r="AF5" s="1991"/>
      <c r="AG5" s="1995" t="s">
        <v>8</v>
      </c>
      <c r="AH5" s="1990"/>
      <c r="AI5" s="1991"/>
      <c r="AJ5" s="1995" t="s">
        <v>13</v>
      </c>
      <c r="AK5" s="1990"/>
      <c r="AL5" s="1991"/>
      <c r="AM5" s="1992" t="s">
        <v>3</v>
      </c>
      <c r="AN5" s="1993"/>
      <c r="AO5" s="1994"/>
      <c r="AP5" s="1928"/>
      <c r="AQ5" s="1928"/>
    </row>
    <row r="6" spans="1:46" s="476" customFormat="1" ht="22.5" customHeight="1" thickBot="1">
      <c r="A6" s="2000"/>
      <c r="B6" s="2000"/>
      <c r="C6" s="147" t="s">
        <v>15</v>
      </c>
      <c r="D6" s="1009" t="s">
        <v>44</v>
      </c>
      <c r="E6" s="149" t="s">
        <v>61</v>
      </c>
      <c r="F6" s="424" t="s">
        <v>15</v>
      </c>
      <c r="G6" s="438" t="s">
        <v>44</v>
      </c>
      <c r="H6" s="439" t="s">
        <v>61</v>
      </c>
      <c r="I6" s="475" t="s">
        <v>15</v>
      </c>
      <c r="J6" s="148" t="s">
        <v>44</v>
      </c>
      <c r="K6" s="152" t="s">
        <v>50</v>
      </c>
      <c r="L6" s="474" t="s">
        <v>15</v>
      </c>
      <c r="M6" s="148" t="s">
        <v>44</v>
      </c>
      <c r="N6" s="152" t="s">
        <v>50</v>
      </c>
      <c r="O6" s="579" t="s">
        <v>15</v>
      </c>
      <c r="P6" s="764" t="s">
        <v>0</v>
      </c>
      <c r="Q6" s="585" t="s">
        <v>50</v>
      </c>
      <c r="R6" s="150" t="s">
        <v>15</v>
      </c>
      <c r="S6" s="924" t="s">
        <v>0</v>
      </c>
      <c r="T6" s="1348" t="s">
        <v>50</v>
      </c>
      <c r="U6" s="664" t="s">
        <v>15</v>
      </c>
      <c r="V6" s="1009" t="s">
        <v>44</v>
      </c>
      <c r="W6" s="149" t="s">
        <v>61</v>
      </c>
      <c r="X6" s="664" t="s">
        <v>15</v>
      </c>
      <c r="Y6" s="1009" t="s">
        <v>44</v>
      </c>
      <c r="Z6" s="149" t="s">
        <v>61</v>
      </c>
      <c r="AA6" s="664" t="s">
        <v>15</v>
      </c>
      <c r="AB6" s="1009" t="s">
        <v>44</v>
      </c>
      <c r="AC6" s="149" t="s">
        <v>61</v>
      </c>
      <c r="AD6" s="424" t="s">
        <v>15</v>
      </c>
      <c r="AE6" s="438" t="s">
        <v>44</v>
      </c>
      <c r="AF6" s="439" t="s">
        <v>61</v>
      </c>
      <c r="AG6" s="105" t="s">
        <v>15</v>
      </c>
      <c r="AH6" s="153" t="s">
        <v>44</v>
      </c>
      <c r="AI6" s="153" t="s">
        <v>61</v>
      </c>
      <c r="AJ6" s="393" t="s">
        <v>15</v>
      </c>
      <c r="AK6" s="153" t="s">
        <v>44</v>
      </c>
      <c r="AL6" s="153" t="s">
        <v>61</v>
      </c>
      <c r="AM6" s="150" t="s">
        <v>15</v>
      </c>
      <c r="AN6" s="924" t="s">
        <v>44</v>
      </c>
      <c r="AO6" s="1351" t="s">
        <v>61</v>
      </c>
      <c r="AP6" s="475"/>
      <c r="AQ6" s="475"/>
      <c r="AR6" s="475"/>
      <c r="AS6" s="475"/>
      <c r="AT6" s="475"/>
    </row>
    <row r="7" spans="1:46" s="518" customFormat="1" ht="28.5" customHeight="1" thickBot="1">
      <c r="A7" s="512">
        <v>1</v>
      </c>
      <c r="B7" s="758" t="s">
        <v>51</v>
      </c>
      <c r="C7" s="773"/>
      <c r="D7" s="774"/>
      <c r="E7" s="775"/>
      <c r="F7" s="1325"/>
      <c r="G7" s="774"/>
      <c r="H7" s="775"/>
      <c r="I7" s="1325"/>
      <c r="J7" s="774"/>
      <c r="K7" s="775"/>
      <c r="L7" s="967"/>
      <c r="M7" s="1278"/>
      <c r="N7" s="856"/>
      <c r="O7" s="516"/>
      <c r="P7" s="514"/>
      <c r="Q7" s="1612"/>
      <c r="R7" s="554">
        <f>SUM(C7,F7,I7,L7,O7)</f>
        <v>0</v>
      </c>
      <c r="S7" s="970">
        <f>SUM(D7,G7,J7,M7,P7)</f>
        <v>0</v>
      </c>
      <c r="T7" s="959">
        <f>SUM(E7,H7,K7,N7,Q7)</f>
        <v>0</v>
      </c>
      <c r="U7" s="517"/>
      <c r="V7" s="954"/>
      <c r="W7" s="955"/>
      <c r="X7" s="552"/>
      <c r="Y7" s="550"/>
      <c r="Z7" s="1442"/>
      <c r="AA7" s="552"/>
      <c r="AB7" s="550"/>
      <c r="AC7" s="1442"/>
      <c r="AD7" s="553"/>
      <c r="AE7" s="550">
        <v>6</v>
      </c>
      <c r="AF7" s="1442"/>
      <c r="AG7" s="516">
        <v>1</v>
      </c>
      <c r="AH7" s="515">
        <v>6</v>
      </c>
      <c r="AI7" s="515"/>
      <c r="AJ7" s="513"/>
      <c r="AK7" s="515"/>
      <c r="AL7" s="515"/>
      <c r="AM7" s="554">
        <f>SUM(U7,X7,AA7,AD7,AG7,AJ7)</f>
        <v>1</v>
      </c>
      <c r="AN7" s="970">
        <f>SUM(V7,Y7,AB7,AE7,AH7,AK7)</f>
        <v>12</v>
      </c>
      <c r="AO7" s="959">
        <f>SUM(W7,Z7,AC7,AF7,AI7,AL7)</f>
        <v>0</v>
      </c>
      <c r="AP7" s="520"/>
      <c r="AQ7" s="520"/>
      <c r="AR7" s="520"/>
      <c r="AS7" s="520"/>
      <c r="AT7" s="520"/>
    </row>
    <row r="8" spans="1:41" s="520" customFormat="1" ht="21" customHeight="1">
      <c r="A8" s="519">
        <v>2</v>
      </c>
      <c r="B8" s="446" t="s">
        <v>59</v>
      </c>
      <c r="C8" s="672"/>
      <c r="D8" s="673"/>
      <c r="E8" s="674"/>
      <c r="F8" s="1457"/>
      <c r="G8" s="1443"/>
      <c r="H8" s="1444"/>
      <c r="I8" s="1445">
        <v>10</v>
      </c>
      <c r="J8" s="478">
        <v>4</v>
      </c>
      <c r="K8" s="1446"/>
      <c r="L8" s="1445">
        <v>10</v>
      </c>
      <c r="M8" s="478">
        <v>5</v>
      </c>
      <c r="N8" s="701"/>
      <c r="O8" s="696"/>
      <c r="P8" s="583"/>
      <c r="Q8" s="484"/>
      <c r="R8" s="483">
        <f aca="true" t="shared" si="0" ref="R8:R16">SUM(C8,F8,I8,L8,O8)</f>
        <v>20</v>
      </c>
      <c r="S8" s="1565">
        <f aca="true" t="shared" si="1" ref="S8:S16">SUM(D8,G8,J8,M8,P8)</f>
        <v>9</v>
      </c>
      <c r="T8" s="1566">
        <f aca="true" t="shared" si="2" ref="T8:T16">SUM(E8,H8,K8,N8,Q8)</f>
        <v>0</v>
      </c>
      <c r="U8" s="582"/>
      <c r="V8" s="583"/>
      <c r="W8" s="734"/>
      <c r="X8" s="480"/>
      <c r="Y8" s="478">
        <v>7</v>
      </c>
      <c r="Z8" s="479">
        <v>6</v>
      </c>
      <c r="AA8" s="480">
        <v>4</v>
      </c>
      <c r="AB8" s="478">
        <v>8</v>
      </c>
      <c r="AC8" s="479">
        <v>3</v>
      </c>
      <c r="AD8" s="480">
        <v>10</v>
      </c>
      <c r="AE8" s="478">
        <v>10</v>
      </c>
      <c r="AF8" s="479">
        <v>3</v>
      </c>
      <c r="AG8" s="480">
        <v>2</v>
      </c>
      <c r="AH8" s="481">
        <v>18</v>
      </c>
      <c r="AI8" s="481">
        <v>3</v>
      </c>
      <c r="AJ8" s="477"/>
      <c r="AK8" s="481"/>
      <c r="AL8" s="481"/>
      <c r="AM8" s="483">
        <f aca="true" t="shared" si="3" ref="AM8:AM16">SUM(U8,X8,AA8,AD8,AG8,AJ8)</f>
        <v>16</v>
      </c>
      <c r="AN8" s="1565">
        <f aca="true" t="shared" si="4" ref="AN8:AN16">SUM(V8,Y8,AB8,AE8,AH8,AK8)</f>
        <v>43</v>
      </c>
      <c r="AO8" s="1566">
        <f aca="true" t="shared" si="5" ref="AO8:AO16">SUM(W8,Z8,AC8,AF8,AI8,AL8)</f>
        <v>15</v>
      </c>
    </row>
    <row r="9" spans="1:46" s="590" customFormat="1" ht="23.25" customHeight="1">
      <c r="A9" s="456"/>
      <c r="B9" s="448" t="s">
        <v>57</v>
      </c>
      <c r="C9" s="675"/>
      <c r="D9" s="666"/>
      <c r="E9" s="676"/>
      <c r="F9" s="1449"/>
      <c r="G9" s="1447"/>
      <c r="H9" s="1448"/>
      <c r="I9" s="1449"/>
      <c r="J9" s="1447"/>
      <c r="K9" s="1448"/>
      <c r="L9" s="1450"/>
      <c r="M9" s="1451"/>
      <c r="N9" s="857"/>
      <c r="O9" s="488"/>
      <c r="P9" s="486"/>
      <c r="Q9" s="491"/>
      <c r="R9" s="1567">
        <f t="shared" si="0"/>
        <v>0</v>
      </c>
      <c r="S9" s="1563">
        <f t="shared" si="1"/>
        <v>0</v>
      </c>
      <c r="T9" s="1568">
        <f t="shared" si="2"/>
        <v>0</v>
      </c>
      <c r="U9" s="559"/>
      <c r="V9" s="560"/>
      <c r="W9" s="561"/>
      <c r="X9" s="488"/>
      <c r="Y9" s="486">
        <v>15</v>
      </c>
      <c r="Z9" s="487">
        <v>3</v>
      </c>
      <c r="AA9" s="488"/>
      <c r="AB9" s="486">
        <v>12</v>
      </c>
      <c r="AC9" s="487"/>
      <c r="AD9" s="488"/>
      <c r="AE9" s="486">
        <v>21</v>
      </c>
      <c r="AF9" s="487"/>
      <c r="AG9" s="697"/>
      <c r="AH9" s="1440"/>
      <c r="AI9" s="1440"/>
      <c r="AJ9" s="485"/>
      <c r="AK9" s="489"/>
      <c r="AL9" s="489"/>
      <c r="AM9" s="1567">
        <f t="shared" si="3"/>
        <v>0</v>
      </c>
      <c r="AN9" s="1563">
        <f t="shared" si="4"/>
        <v>48</v>
      </c>
      <c r="AO9" s="1568">
        <f t="shared" si="5"/>
        <v>3</v>
      </c>
      <c r="AP9" s="520"/>
      <c r="AQ9" s="520"/>
      <c r="AR9" s="520"/>
      <c r="AS9" s="520"/>
      <c r="AT9" s="520"/>
    </row>
    <row r="10" spans="1:46" s="524" customFormat="1" ht="25.5" customHeight="1" thickBot="1">
      <c r="A10" s="464"/>
      <c r="B10" s="759" t="s">
        <v>58</v>
      </c>
      <c r="C10" s="707"/>
      <c r="D10" s="708"/>
      <c r="E10" s="709"/>
      <c r="F10" s="1454"/>
      <c r="G10" s="1452"/>
      <c r="H10" s="1453"/>
      <c r="I10" s="1454"/>
      <c r="J10" s="1452"/>
      <c r="K10" s="1453"/>
      <c r="L10" s="1455"/>
      <c r="M10" s="1456"/>
      <c r="N10" s="859"/>
      <c r="O10" s="523"/>
      <c r="P10" s="522"/>
      <c r="Q10" s="536"/>
      <c r="R10" s="1569">
        <f t="shared" si="0"/>
        <v>0</v>
      </c>
      <c r="S10" s="1570">
        <f t="shared" si="1"/>
        <v>0</v>
      </c>
      <c r="T10" s="1571">
        <f t="shared" si="2"/>
        <v>0</v>
      </c>
      <c r="U10" s="562"/>
      <c r="V10" s="563"/>
      <c r="W10" s="737"/>
      <c r="X10" s="495"/>
      <c r="Y10" s="493"/>
      <c r="Z10" s="494"/>
      <c r="AA10" s="495"/>
      <c r="AB10" s="493">
        <v>4</v>
      </c>
      <c r="AC10" s="494"/>
      <c r="AD10" s="495"/>
      <c r="AE10" s="493">
        <v>8</v>
      </c>
      <c r="AF10" s="494"/>
      <c r="AG10" s="968"/>
      <c r="AH10" s="1441"/>
      <c r="AI10" s="1441"/>
      <c r="AJ10" s="521"/>
      <c r="AK10" s="507"/>
      <c r="AL10" s="507"/>
      <c r="AM10" s="1569">
        <f t="shared" si="3"/>
        <v>0</v>
      </c>
      <c r="AN10" s="1570">
        <f t="shared" si="4"/>
        <v>12</v>
      </c>
      <c r="AO10" s="1571">
        <f t="shared" si="5"/>
        <v>0</v>
      </c>
      <c r="AP10" s="520"/>
      <c r="AQ10" s="520"/>
      <c r="AR10" s="520"/>
      <c r="AS10" s="520"/>
      <c r="AT10" s="520"/>
    </row>
    <row r="11" spans="1:46" s="518" customFormat="1" ht="26.25" customHeight="1">
      <c r="A11" s="519">
        <v>3</v>
      </c>
      <c r="B11" s="446" t="s">
        <v>62</v>
      </c>
      <c r="C11" s="672"/>
      <c r="D11" s="673"/>
      <c r="E11" s="674"/>
      <c r="F11" s="1457"/>
      <c r="G11" s="1443"/>
      <c r="H11" s="1444"/>
      <c r="I11" s="1457"/>
      <c r="J11" s="1443"/>
      <c r="K11" s="1444"/>
      <c r="L11" s="1445"/>
      <c r="M11" s="478">
        <v>3</v>
      </c>
      <c r="N11" s="701"/>
      <c r="O11" s="480"/>
      <c r="P11" s="478"/>
      <c r="Q11" s="484"/>
      <c r="R11" s="483">
        <f t="shared" si="0"/>
        <v>0</v>
      </c>
      <c r="S11" s="1565">
        <f t="shared" si="1"/>
        <v>3</v>
      </c>
      <c r="T11" s="1566">
        <f t="shared" si="2"/>
        <v>0</v>
      </c>
      <c r="U11" s="582"/>
      <c r="V11" s="583"/>
      <c r="W11" s="734"/>
      <c r="X11" s="480"/>
      <c r="Y11" s="478">
        <v>9</v>
      </c>
      <c r="Z11" s="479">
        <v>7</v>
      </c>
      <c r="AA11" s="480"/>
      <c r="AB11" s="478">
        <v>29</v>
      </c>
      <c r="AC11" s="479">
        <v>4</v>
      </c>
      <c r="AD11" s="480"/>
      <c r="AE11" s="478">
        <v>41</v>
      </c>
      <c r="AF11" s="479">
        <v>1</v>
      </c>
      <c r="AG11" s="480"/>
      <c r="AH11" s="481">
        <v>30</v>
      </c>
      <c r="AI11" s="481">
        <v>1</v>
      </c>
      <c r="AJ11" s="477"/>
      <c r="AK11" s="481"/>
      <c r="AL11" s="481"/>
      <c r="AM11" s="483">
        <f t="shared" si="3"/>
        <v>0</v>
      </c>
      <c r="AN11" s="1565">
        <f t="shared" si="4"/>
        <v>109</v>
      </c>
      <c r="AO11" s="1566">
        <f t="shared" si="5"/>
        <v>13</v>
      </c>
      <c r="AP11" s="520"/>
      <c r="AQ11" s="520"/>
      <c r="AR11" s="520"/>
      <c r="AS11" s="520"/>
      <c r="AT11" s="520"/>
    </row>
    <row r="12" spans="1:46" s="524" customFormat="1" ht="24.75" customHeight="1" thickBot="1">
      <c r="A12" s="464"/>
      <c r="B12" s="759" t="s">
        <v>84</v>
      </c>
      <c r="C12" s="707"/>
      <c r="D12" s="708"/>
      <c r="E12" s="709"/>
      <c r="F12" s="1324"/>
      <c r="G12" s="708"/>
      <c r="H12" s="709"/>
      <c r="I12" s="1324"/>
      <c r="J12" s="708"/>
      <c r="K12" s="709"/>
      <c r="L12" s="1000"/>
      <c r="M12" s="858"/>
      <c r="N12" s="859"/>
      <c r="O12" s="523"/>
      <c r="P12" s="522"/>
      <c r="Q12" s="536"/>
      <c r="R12" s="1569">
        <f t="shared" si="0"/>
        <v>0</v>
      </c>
      <c r="S12" s="1570">
        <f t="shared" si="1"/>
        <v>0</v>
      </c>
      <c r="T12" s="1571">
        <f t="shared" si="2"/>
        <v>0</v>
      </c>
      <c r="U12" s="562"/>
      <c r="V12" s="563"/>
      <c r="W12" s="737"/>
      <c r="X12" s="495"/>
      <c r="Y12" s="493">
        <v>12</v>
      </c>
      <c r="Z12" s="494"/>
      <c r="AA12" s="495"/>
      <c r="AB12" s="493">
        <v>34</v>
      </c>
      <c r="AC12" s="494"/>
      <c r="AD12" s="495"/>
      <c r="AE12" s="493">
        <v>29</v>
      </c>
      <c r="AF12" s="494"/>
      <c r="AG12" s="523"/>
      <c r="AH12" s="1441"/>
      <c r="AI12" s="1441"/>
      <c r="AJ12" s="521"/>
      <c r="AK12" s="507"/>
      <c r="AL12" s="507"/>
      <c r="AM12" s="1569">
        <f t="shared" si="3"/>
        <v>0</v>
      </c>
      <c r="AN12" s="1570">
        <f t="shared" si="4"/>
        <v>75</v>
      </c>
      <c r="AO12" s="1571">
        <f t="shared" si="5"/>
        <v>0</v>
      </c>
      <c r="AP12" s="520"/>
      <c r="AQ12" s="520"/>
      <c r="AR12" s="520"/>
      <c r="AS12" s="520"/>
      <c r="AT12" s="520"/>
    </row>
    <row r="13" spans="1:46" s="2" customFormat="1" ht="37.5" customHeight="1" thickBot="1">
      <c r="A13" s="140">
        <v>1</v>
      </c>
      <c r="B13" s="760" t="s">
        <v>16</v>
      </c>
      <c r="C13" s="916"/>
      <c r="D13" s="917"/>
      <c r="E13" s="919"/>
      <c r="F13" s="911"/>
      <c r="G13" s="711"/>
      <c r="H13" s="712"/>
      <c r="I13" s="911"/>
      <c r="J13" s="711"/>
      <c r="K13" s="712"/>
      <c r="L13" s="710"/>
      <c r="M13" s="711"/>
      <c r="N13" s="712"/>
      <c r="O13" s="922"/>
      <c r="P13" s="112"/>
      <c r="Q13" s="778"/>
      <c r="R13" s="554">
        <f t="shared" si="0"/>
        <v>0</v>
      </c>
      <c r="S13" s="970">
        <f t="shared" si="1"/>
        <v>0</v>
      </c>
      <c r="T13" s="959">
        <f t="shared" si="2"/>
        <v>0</v>
      </c>
      <c r="U13" s="517"/>
      <c r="V13" s="954"/>
      <c r="W13" s="955"/>
      <c r="X13" s="696"/>
      <c r="Y13" s="583"/>
      <c r="Z13" s="734"/>
      <c r="AA13" s="696"/>
      <c r="AB13" s="583"/>
      <c r="AC13" s="734"/>
      <c r="AD13" s="1008"/>
      <c r="AE13" s="662"/>
      <c r="AF13" s="663"/>
      <c r="AG13" s="121"/>
      <c r="AH13" s="111"/>
      <c r="AI13" s="111"/>
      <c r="AJ13" s="118">
        <v>3</v>
      </c>
      <c r="AK13" s="111">
        <v>13</v>
      </c>
      <c r="AL13" s="111">
        <v>1</v>
      </c>
      <c r="AM13" s="554">
        <f t="shared" si="3"/>
        <v>3</v>
      </c>
      <c r="AN13" s="970">
        <f t="shared" si="4"/>
        <v>13</v>
      </c>
      <c r="AO13" s="959">
        <f t="shared" si="5"/>
        <v>1</v>
      </c>
      <c r="AP13" s="6"/>
      <c r="AQ13" s="6"/>
      <c r="AR13" s="6"/>
      <c r="AS13" s="6"/>
      <c r="AT13" s="6"/>
    </row>
    <row r="14" spans="1:43" s="2" customFormat="1" ht="31.5" customHeight="1" thickBot="1">
      <c r="A14" s="106">
        <v>2</v>
      </c>
      <c r="B14" s="761" t="s">
        <v>9</v>
      </c>
      <c r="C14" s="916"/>
      <c r="D14" s="917"/>
      <c r="E14" s="919"/>
      <c r="F14" s="911"/>
      <c r="G14" s="711"/>
      <c r="H14" s="712"/>
      <c r="I14" s="911"/>
      <c r="J14" s="711"/>
      <c r="K14" s="712"/>
      <c r="L14" s="710"/>
      <c r="M14" s="711"/>
      <c r="N14" s="712"/>
      <c r="O14" s="922"/>
      <c r="P14" s="112"/>
      <c r="Q14" s="778"/>
      <c r="R14" s="554">
        <f t="shared" si="0"/>
        <v>0</v>
      </c>
      <c r="S14" s="970">
        <f t="shared" si="1"/>
        <v>0</v>
      </c>
      <c r="T14" s="959">
        <f t="shared" si="2"/>
        <v>0</v>
      </c>
      <c r="U14" s="517"/>
      <c r="V14" s="954"/>
      <c r="W14" s="955"/>
      <c r="X14" s="696"/>
      <c r="Y14" s="583"/>
      <c r="Z14" s="734"/>
      <c r="AA14" s="696"/>
      <c r="AB14" s="583"/>
      <c r="AC14" s="734"/>
      <c r="AD14" s="661"/>
      <c r="AE14" s="662"/>
      <c r="AF14" s="663"/>
      <c r="AG14" s="922"/>
      <c r="AH14" s="923"/>
      <c r="AI14" s="923"/>
      <c r="AJ14" s="107">
        <v>2</v>
      </c>
      <c r="AK14" s="923">
        <v>9</v>
      </c>
      <c r="AL14" s="923">
        <v>1</v>
      </c>
      <c r="AM14" s="554">
        <f t="shared" si="3"/>
        <v>2</v>
      </c>
      <c r="AN14" s="970">
        <f t="shared" si="4"/>
        <v>9</v>
      </c>
      <c r="AO14" s="959">
        <f t="shared" si="5"/>
        <v>1</v>
      </c>
      <c r="AP14" s="6"/>
      <c r="AQ14" s="6"/>
    </row>
    <row r="15" spans="1:43" s="2" customFormat="1" ht="30.75" customHeight="1" thickBot="1">
      <c r="A15" s="106">
        <v>4</v>
      </c>
      <c r="B15" s="761" t="s">
        <v>1</v>
      </c>
      <c r="C15" s="916"/>
      <c r="D15" s="917"/>
      <c r="E15" s="919"/>
      <c r="F15" s="911"/>
      <c r="G15" s="711"/>
      <c r="H15" s="712"/>
      <c r="I15" s="916"/>
      <c r="J15" s="917"/>
      <c r="K15" s="919"/>
      <c r="L15" s="916"/>
      <c r="M15" s="917"/>
      <c r="N15" s="919"/>
      <c r="O15" s="159"/>
      <c r="P15" s="145"/>
      <c r="Q15" s="789"/>
      <c r="R15" s="554">
        <f t="shared" si="0"/>
        <v>0</v>
      </c>
      <c r="S15" s="970">
        <f t="shared" si="1"/>
        <v>0</v>
      </c>
      <c r="T15" s="959">
        <f t="shared" si="2"/>
        <v>0</v>
      </c>
      <c r="U15" s="517"/>
      <c r="V15" s="954"/>
      <c r="W15" s="955"/>
      <c r="X15" s="971"/>
      <c r="Y15" s="954"/>
      <c r="Z15" s="955"/>
      <c r="AA15" s="971"/>
      <c r="AB15" s="954"/>
      <c r="AC15" s="955"/>
      <c r="AD15" s="21"/>
      <c r="AE15" s="20"/>
      <c r="AF15" s="18"/>
      <c r="AG15" s="159"/>
      <c r="AH15" s="160"/>
      <c r="AI15" s="160"/>
      <c r="AJ15" s="144"/>
      <c r="AK15" s="160">
        <v>30</v>
      </c>
      <c r="AL15" s="160">
        <v>1</v>
      </c>
      <c r="AM15" s="554">
        <f t="shared" si="3"/>
        <v>0</v>
      </c>
      <c r="AN15" s="970">
        <f t="shared" si="4"/>
        <v>30</v>
      </c>
      <c r="AO15" s="959">
        <f t="shared" si="5"/>
        <v>1</v>
      </c>
      <c r="AP15" s="6"/>
      <c r="AQ15" s="6"/>
    </row>
    <row r="16" spans="1:43" s="2" customFormat="1" ht="35.25" customHeight="1" thickBot="1">
      <c r="A16" s="469">
        <v>5</v>
      </c>
      <c r="B16" s="762" t="s">
        <v>17</v>
      </c>
      <c r="C16" s="916"/>
      <c r="D16" s="917"/>
      <c r="E16" s="919"/>
      <c r="F16" s="918"/>
      <c r="G16" s="917"/>
      <c r="H16" s="919"/>
      <c r="I16" s="1346"/>
      <c r="J16" s="920"/>
      <c r="K16" s="921"/>
      <c r="L16" s="931"/>
      <c r="M16" s="706"/>
      <c r="N16" s="727"/>
      <c r="O16" s="362"/>
      <c r="P16" s="1290">
        <v>11</v>
      </c>
      <c r="Q16" s="33"/>
      <c r="R16" s="554">
        <f t="shared" si="0"/>
        <v>0</v>
      </c>
      <c r="S16" s="970">
        <f t="shared" si="1"/>
        <v>11</v>
      </c>
      <c r="T16" s="959">
        <f t="shared" si="2"/>
        <v>0</v>
      </c>
      <c r="U16" s="517"/>
      <c r="V16" s="954"/>
      <c r="W16" s="955"/>
      <c r="X16" s="968"/>
      <c r="Y16" s="1280"/>
      <c r="Z16" s="891"/>
      <c r="AA16" s="968"/>
      <c r="AB16" s="1280">
        <v>2</v>
      </c>
      <c r="AC16" s="891"/>
      <c r="AD16" s="121"/>
      <c r="AE16" s="110">
        <v>4</v>
      </c>
      <c r="AF16" s="703"/>
      <c r="AG16" s="362">
        <v>1</v>
      </c>
      <c r="AH16" s="308">
        <v>12</v>
      </c>
      <c r="AI16" s="308"/>
      <c r="AJ16" s="945">
        <v>1</v>
      </c>
      <c r="AK16" s="308">
        <v>13</v>
      </c>
      <c r="AL16" s="308">
        <v>1</v>
      </c>
      <c r="AM16" s="554">
        <f t="shared" si="3"/>
        <v>2</v>
      </c>
      <c r="AN16" s="970">
        <f t="shared" si="4"/>
        <v>31</v>
      </c>
      <c r="AO16" s="959">
        <f t="shared" si="5"/>
        <v>1</v>
      </c>
      <c r="AP16" s="6"/>
      <c r="AQ16" s="6"/>
    </row>
    <row r="17" spans="1:43" s="2" customFormat="1" ht="20.25" customHeight="1" thickBot="1">
      <c r="A17" s="406"/>
      <c r="B17" s="406" t="s">
        <v>23</v>
      </c>
      <c r="C17" s="144">
        <f>SUM(C7:C16)</f>
        <v>0</v>
      </c>
      <c r="D17" s="145">
        <f>SUM(D7:D16)</f>
        <v>0</v>
      </c>
      <c r="E17" s="146">
        <f>SUM(E7:E16)</f>
        <v>0</v>
      </c>
      <c r="F17" s="159">
        <f aca="true" t="shared" si="6" ref="F17:AL17">SUM(F7:F16)</f>
        <v>0</v>
      </c>
      <c r="G17" s="159">
        <f t="shared" si="6"/>
        <v>0</v>
      </c>
      <c r="H17" s="161">
        <f t="shared" si="6"/>
        <v>0</v>
      </c>
      <c r="I17" s="159">
        <f t="shared" si="6"/>
        <v>10</v>
      </c>
      <c r="J17" s="144">
        <f t="shared" si="6"/>
        <v>4</v>
      </c>
      <c r="K17" s="1015">
        <f t="shared" si="6"/>
        <v>0</v>
      </c>
      <c r="L17" s="15">
        <f t="shared" si="6"/>
        <v>10</v>
      </c>
      <c r="M17" s="15">
        <f t="shared" si="6"/>
        <v>8</v>
      </c>
      <c r="N17" s="420">
        <f t="shared" si="6"/>
        <v>0</v>
      </c>
      <c r="O17" s="15">
        <f t="shared" si="6"/>
        <v>0</v>
      </c>
      <c r="P17" s="17">
        <f t="shared" si="6"/>
        <v>11</v>
      </c>
      <c r="Q17" s="142">
        <f t="shared" si="6"/>
        <v>0</v>
      </c>
      <c r="R17" s="554">
        <f>SUM(R7:R16)</f>
        <v>20</v>
      </c>
      <c r="S17" s="970">
        <f>SUM(S7:S16)</f>
        <v>23</v>
      </c>
      <c r="T17" s="959">
        <f>SUM(T7:T16)</f>
        <v>0</v>
      </c>
      <c r="U17" s="517">
        <f t="shared" si="6"/>
        <v>0</v>
      </c>
      <c r="V17" s="954">
        <f>SUM(V7:V16)</f>
        <v>0</v>
      </c>
      <c r="W17" s="955">
        <f t="shared" si="6"/>
        <v>0</v>
      </c>
      <c r="X17" s="971">
        <f t="shared" si="6"/>
        <v>0</v>
      </c>
      <c r="Y17" s="971">
        <f t="shared" si="6"/>
        <v>43</v>
      </c>
      <c r="Z17" s="1192">
        <f t="shared" si="6"/>
        <v>16</v>
      </c>
      <c r="AA17" s="517">
        <f t="shared" si="6"/>
        <v>4</v>
      </c>
      <c r="AB17" s="517">
        <f t="shared" si="6"/>
        <v>89</v>
      </c>
      <c r="AC17" s="745">
        <f t="shared" si="6"/>
        <v>7</v>
      </c>
      <c r="AD17" s="15">
        <f t="shared" si="6"/>
        <v>10</v>
      </c>
      <c r="AE17" s="365">
        <f t="shared" si="6"/>
        <v>119</v>
      </c>
      <c r="AF17" s="420">
        <f t="shared" si="6"/>
        <v>4</v>
      </c>
      <c r="AG17" s="15">
        <f t="shared" si="6"/>
        <v>4</v>
      </c>
      <c r="AH17" s="16">
        <f t="shared" si="6"/>
        <v>66</v>
      </c>
      <c r="AI17" s="16">
        <f t="shared" si="6"/>
        <v>4</v>
      </c>
      <c r="AJ17" s="14">
        <f t="shared" si="6"/>
        <v>6</v>
      </c>
      <c r="AK17" s="441">
        <f t="shared" si="6"/>
        <v>65</v>
      </c>
      <c r="AL17" s="16">
        <f t="shared" si="6"/>
        <v>4</v>
      </c>
      <c r="AM17" s="554">
        <f>SUM(AM7:AM16)</f>
        <v>24</v>
      </c>
      <c r="AN17" s="970">
        <f>SUM(AN7:AN16)</f>
        <v>382</v>
      </c>
      <c r="AO17" s="959">
        <f>SUM(AO7:AO16)</f>
        <v>35</v>
      </c>
      <c r="AP17" s="6"/>
      <c r="AQ17" s="6"/>
    </row>
    <row r="18" spans="1:43" s="73" customFormat="1" ht="20.25" customHeight="1" thickBot="1">
      <c r="A18" s="632"/>
      <c r="B18" s="632" t="s">
        <v>100</v>
      </c>
      <c r="C18" s="1013"/>
      <c r="D18" s="618"/>
      <c r="E18" s="1014"/>
      <c r="F18" s="1347"/>
      <c r="G18" s="618"/>
      <c r="H18" s="1014"/>
      <c r="I18" s="1347"/>
      <c r="J18" s="618"/>
      <c r="K18" s="1014"/>
      <c r="L18" s="1011"/>
      <c r="M18" s="1007"/>
      <c r="N18" s="765"/>
      <c r="O18" s="617"/>
      <c r="P18" s="615"/>
      <c r="Q18" s="195"/>
      <c r="R18" s="554"/>
      <c r="S18" s="970"/>
      <c r="T18" s="959"/>
      <c r="U18" s="1575"/>
      <c r="V18" s="1576"/>
      <c r="W18" s="1577"/>
      <c r="X18" s="890"/>
      <c r="Y18" s="888"/>
      <c r="Z18" s="1349"/>
      <c r="AA18" s="972"/>
      <c r="AB18" s="957"/>
      <c r="AC18" s="958"/>
      <c r="AD18" s="958"/>
      <c r="AE18" s="368"/>
      <c r="AF18" s="1016"/>
      <c r="AG18" s="890"/>
      <c r="AH18" s="190"/>
      <c r="AI18" s="888"/>
      <c r="AJ18" s="889"/>
      <c r="AK18" s="888"/>
      <c r="AL18" s="888"/>
      <c r="AM18" s="554"/>
      <c r="AN18" s="970"/>
      <c r="AO18" s="959"/>
      <c r="AP18" s="72"/>
      <c r="AQ18" s="72"/>
    </row>
    <row r="19" spans="1:43" s="73" customFormat="1" ht="20.25" customHeight="1" thickBot="1">
      <c r="A19" s="632"/>
      <c r="B19" s="632" t="s">
        <v>106</v>
      </c>
      <c r="C19" s="1013"/>
      <c r="D19" s="618"/>
      <c r="E19" s="1014"/>
      <c r="F19" s="1347"/>
      <c r="G19" s="618"/>
      <c r="H19" s="1014"/>
      <c r="I19" s="1347"/>
      <c r="J19" s="618"/>
      <c r="K19" s="1014"/>
      <c r="L19" s="1012"/>
      <c r="M19" s="763"/>
      <c r="N19" s="763"/>
      <c r="O19" s="187"/>
      <c r="P19" s="615"/>
      <c r="Q19" s="195"/>
      <c r="R19" s="554"/>
      <c r="S19" s="970"/>
      <c r="T19" s="959"/>
      <c r="U19" s="1575"/>
      <c r="V19" s="1576"/>
      <c r="W19" s="1577"/>
      <c r="X19" s="617"/>
      <c r="Y19" s="633"/>
      <c r="Z19" s="1350"/>
      <c r="AA19" s="972"/>
      <c r="AB19" s="189"/>
      <c r="AC19" s="190"/>
      <c r="AD19" s="1439"/>
      <c r="AE19" s="1439"/>
      <c r="AF19" s="767"/>
      <c r="AG19" s="617"/>
      <c r="AH19" s="194"/>
      <c r="AI19" s="194"/>
      <c r="AJ19" s="187"/>
      <c r="AK19" s="633"/>
      <c r="AL19" s="194"/>
      <c r="AM19" s="554"/>
      <c r="AN19" s="970"/>
      <c r="AO19" s="959"/>
      <c r="AP19" s="72"/>
      <c r="AQ19" s="72"/>
    </row>
    <row r="20" spans="2:43" s="3" customFormat="1" ht="37.5" customHeight="1">
      <c r="B20" s="647"/>
      <c r="C20" s="647"/>
      <c r="D20" s="647"/>
      <c r="E20" s="647"/>
      <c r="F20" s="647"/>
      <c r="G20" s="647"/>
      <c r="H20" s="647"/>
      <c r="I20" s="647"/>
      <c r="J20" s="647"/>
      <c r="K20" s="647"/>
      <c r="L20" s="647"/>
      <c r="M20" s="647"/>
      <c r="N20" s="647"/>
      <c r="O20" s="648"/>
      <c r="P20" s="648" t="s">
        <v>114</v>
      </c>
      <c r="Q20" s="648"/>
      <c r="AG20" s="4"/>
      <c r="AH20" s="4"/>
      <c r="AI20" s="4"/>
      <c r="AJ20" s="4"/>
      <c r="AK20" s="4"/>
      <c r="AL20" s="4"/>
      <c r="AP20" s="4"/>
      <c r="AQ20" s="4"/>
    </row>
    <row r="21" spans="1:43" s="3" customFormat="1" ht="37.5" customHeight="1">
      <c r="A21" s="647"/>
      <c r="B21" s="647"/>
      <c r="C21" s="647"/>
      <c r="D21" s="647"/>
      <c r="E21" s="647"/>
      <c r="F21" s="647"/>
      <c r="G21" s="647"/>
      <c r="H21" s="647"/>
      <c r="I21" s="647"/>
      <c r="J21" s="647"/>
      <c r="K21" s="647"/>
      <c r="L21" s="647"/>
      <c r="M21" s="647"/>
      <c r="N21" s="647"/>
      <c r="O21" s="648"/>
      <c r="P21" s="648"/>
      <c r="Q21" s="648"/>
      <c r="AG21" s="4"/>
      <c r="AH21" s="4"/>
      <c r="AI21" s="4"/>
      <c r="AJ21" s="4"/>
      <c r="AK21" s="4"/>
      <c r="AL21" s="4"/>
      <c r="AP21" s="4"/>
      <c r="AQ21" s="4"/>
    </row>
    <row r="22" spans="2:38" s="3" customFormat="1" ht="37.5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AG22" s="4"/>
      <c r="AH22" s="4"/>
      <c r="AI22" s="4"/>
      <c r="AJ22" s="4"/>
      <c r="AK22" s="4"/>
      <c r="AL22" s="4"/>
    </row>
  </sheetData>
  <sheetProtection/>
  <mergeCells count="20">
    <mergeCell ref="A4:A6"/>
    <mergeCell ref="O5:Q5"/>
    <mergeCell ref="L5:N5"/>
    <mergeCell ref="I5:K5"/>
    <mergeCell ref="B1:AM1"/>
    <mergeCell ref="B2:AL2"/>
    <mergeCell ref="B4:B6"/>
    <mergeCell ref="AJ5:AL5"/>
    <mergeCell ref="X5:Z5"/>
    <mergeCell ref="F5:H5"/>
    <mergeCell ref="C5:E5"/>
    <mergeCell ref="C4:T4"/>
    <mergeCell ref="U5:W5"/>
    <mergeCell ref="U4:AO4"/>
    <mergeCell ref="AP5:AQ5"/>
    <mergeCell ref="AM5:AO5"/>
    <mergeCell ref="AD5:AF5"/>
    <mergeCell ref="AG5:AI5"/>
    <mergeCell ref="R5:T5"/>
    <mergeCell ref="AA5:AC5"/>
  </mergeCells>
  <printOptions/>
  <pageMargins left="0.28" right="0.17" top="0.63" bottom="1" header="0.5" footer="0.5"/>
  <pageSetup horizontalDpi="600" verticalDpi="600" orientation="landscape" paperSize="9" scale="75" r:id="rId1"/>
  <colBreaks count="1" manualBreakCount="1">
    <brk id="4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BA19"/>
  <sheetViews>
    <sheetView zoomScale="90" zoomScaleNormal="90" zoomScalePageLayoutView="0" workbookViewId="0" topLeftCell="A1">
      <selection activeCell="K14" sqref="K14"/>
    </sheetView>
  </sheetViews>
  <sheetFormatPr defaultColWidth="9.00390625" defaultRowHeight="12.75"/>
  <cols>
    <col min="1" max="1" width="3.125" style="226" customWidth="1"/>
    <col min="2" max="2" width="18.75390625" style="1" customWidth="1"/>
    <col min="3" max="3" width="4.00390625" style="1" customWidth="1"/>
    <col min="4" max="4" width="5.00390625" style="1" customWidth="1"/>
    <col min="5" max="5" width="4.625" style="1" customWidth="1"/>
    <col min="6" max="6" width="4.25390625" style="1" customWidth="1"/>
    <col min="7" max="7" width="4.625" style="1" customWidth="1"/>
    <col min="8" max="8" width="4.125" style="1" customWidth="1"/>
    <col min="9" max="9" width="4.75390625" style="1" customWidth="1"/>
    <col min="10" max="10" width="4.375" style="1" customWidth="1"/>
    <col min="11" max="11" width="3.75390625" style="1" customWidth="1"/>
    <col min="12" max="12" width="4.25390625" style="1" customWidth="1"/>
    <col min="13" max="13" width="4.00390625" style="1" customWidth="1"/>
    <col min="14" max="14" width="3.75390625" style="1" customWidth="1"/>
    <col min="15" max="15" width="4.625" style="1" customWidth="1"/>
    <col min="16" max="16" width="3.875" style="1" customWidth="1"/>
    <col min="17" max="17" width="4.00390625" style="1" customWidth="1"/>
    <col min="18" max="18" width="4.375" style="1" customWidth="1"/>
    <col min="19" max="19" width="4.625" style="1" customWidth="1"/>
    <col min="20" max="20" width="3.25390625" style="1" customWidth="1"/>
    <col min="21" max="21" width="4.75390625" style="1" customWidth="1"/>
    <col min="22" max="22" width="3.75390625" style="1" customWidth="1"/>
    <col min="23" max="23" width="3.625" style="1" customWidth="1"/>
    <col min="24" max="24" width="4.125" style="1" customWidth="1"/>
    <col min="25" max="25" width="4.25390625" style="1" customWidth="1"/>
    <col min="26" max="26" width="3.25390625" style="1" customWidth="1"/>
    <col min="27" max="27" width="4.25390625" style="1" customWidth="1"/>
    <col min="28" max="28" width="4.125" style="1" customWidth="1"/>
    <col min="29" max="29" width="3.25390625" style="1" customWidth="1"/>
    <col min="30" max="31" width="4.125" style="1" customWidth="1"/>
    <col min="32" max="32" width="3.25390625" style="1" customWidth="1"/>
    <col min="33" max="33" width="4.625" style="1" customWidth="1"/>
    <col min="34" max="34" width="3.625" style="1" customWidth="1"/>
    <col min="35" max="35" width="3.75390625" style="1" customWidth="1"/>
    <col min="36" max="36" width="4.625" style="1" customWidth="1"/>
    <col min="37" max="37" width="4.125" style="1" customWidth="1"/>
    <col min="38" max="38" width="3.875" style="1" customWidth="1"/>
    <col min="39" max="39" width="4.25390625" style="1" customWidth="1"/>
    <col min="40" max="40" width="4.00390625" style="1" customWidth="1"/>
    <col min="41" max="41" width="3.625" style="1" customWidth="1"/>
    <col min="42" max="16384" width="9.125" style="1" customWidth="1"/>
  </cols>
  <sheetData>
    <row r="1" spans="2:38" ht="25.5" customHeight="1">
      <c r="B1" s="1908" t="s">
        <v>109</v>
      </c>
      <c r="C1" s="1908"/>
      <c r="D1" s="1908"/>
      <c r="E1" s="1908"/>
      <c r="F1" s="1908"/>
      <c r="G1" s="1908"/>
      <c r="H1" s="1908"/>
      <c r="I1" s="1908"/>
      <c r="J1" s="1908"/>
      <c r="K1" s="1908"/>
      <c r="L1" s="1908"/>
      <c r="M1" s="1908"/>
      <c r="N1" s="1908"/>
      <c r="O1" s="1908"/>
      <c r="P1" s="1908"/>
      <c r="Q1" s="1908"/>
      <c r="R1" s="1908"/>
      <c r="S1" s="1908"/>
      <c r="T1" s="1908"/>
      <c r="U1" s="1908"/>
      <c r="V1" s="1908"/>
      <c r="W1" s="1908"/>
      <c r="X1" s="1908"/>
      <c r="Y1" s="1908"/>
      <c r="Z1" s="1908"/>
      <c r="AA1" s="1908"/>
      <c r="AB1" s="1908"/>
      <c r="AC1" s="1908"/>
      <c r="AD1" s="1908"/>
      <c r="AE1" s="1908"/>
      <c r="AF1" s="1908"/>
      <c r="AG1" s="1908"/>
      <c r="AH1" s="1908"/>
      <c r="AI1" s="1908"/>
      <c r="AJ1" s="1908"/>
      <c r="AK1" s="1908"/>
      <c r="AL1" s="1908"/>
    </row>
    <row r="2" spans="2:38" ht="20.25" customHeight="1">
      <c r="B2" s="1908" t="s">
        <v>129</v>
      </c>
      <c r="C2" s="1908"/>
      <c r="D2" s="1908"/>
      <c r="E2" s="1908"/>
      <c r="F2" s="1908"/>
      <c r="G2" s="1908"/>
      <c r="H2" s="1908"/>
      <c r="I2" s="1908"/>
      <c r="J2" s="1908"/>
      <c r="K2" s="1908"/>
      <c r="L2" s="1908"/>
      <c r="M2" s="1908"/>
      <c r="N2" s="1908"/>
      <c r="O2" s="1908"/>
      <c r="P2" s="1908"/>
      <c r="Q2" s="1908"/>
      <c r="R2" s="1908"/>
      <c r="S2" s="1908"/>
      <c r="T2" s="1908"/>
      <c r="U2" s="1908"/>
      <c r="V2" s="1908"/>
      <c r="W2" s="1908"/>
      <c r="X2" s="1908"/>
      <c r="Y2" s="1908"/>
      <c r="Z2" s="1908"/>
      <c r="AA2" s="1908"/>
      <c r="AB2" s="1908"/>
      <c r="AC2" s="1908"/>
      <c r="AD2" s="1908"/>
      <c r="AE2" s="1908"/>
      <c r="AF2" s="1908"/>
      <c r="AG2" s="1908"/>
      <c r="AH2" s="1908"/>
      <c r="AI2" s="1908"/>
      <c r="AJ2" s="1908"/>
      <c r="AK2" s="1908"/>
      <c r="AL2" s="1908"/>
    </row>
    <row r="3" ht="13.5" thickBot="1"/>
    <row r="4" spans="1:41" ht="18.75" thickBot="1">
      <c r="A4" s="227"/>
      <c r="B4" s="1922" t="s">
        <v>11</v>
      </c>
      <c r="C4" s="1923"/>
      <c r="D4" s="1923"/>
      <c r="E4" s="1923"/>
      <c r="F4" s="1923"/>
      <c r="G4" s="1923"/>
      <c r="H4" s="1923"/>
      <c r="I4" s="1923"/>
      <c r="J4" s="1923"/>
      <c r="K4" s="1923"/>
      <c r="L4" s="1923"/>
      <c r="M4" s="1923"/>
      <c r="N4" s="1923"/>
      <c r="O4" s="1923"/>
      <c r="P4" s="1923"/>
      <c r="Q4" s="1923"/>
      <c r="R4" s="1923"/>
      <c r="S4" s="1923"/>
      <c r="T4" s="1924"/>
      <c r="U4" s="1922" t="s">
        <v>12</v>
      </c>
      <c r="V4" s="1923"/>
      <c r="W4" s="1923"/>
      <c r="X4" s="1923"/>
      <c r="Y4" s="1923"/>
      <c r="Z4" s="1923"/>
      <c r="AA4" s="1923"/>
      <c r="AB4" s="1923"/>
      <c r="AC4" s="1923"/>
      <c r="AD4" s="1923"/>
      <c r="AE4" s="1923"/>
      <c r="AF4" s="1923"/>
      <c r="AG4" s="1923"/>
      <c r="AH4" s="1923"/>
      <c r="AI4" s="1923"/>
      <c r="AJ4" s="1923"/>
      <c r="AK4" s="1923"/>
      <c r="AL4" s="1923"/>
      <c r="AM4" s="1923"/>
      <c r="AN4" s="1923"/>
      <c r="AO4" s="1924"/>
    </row>
    <row r="5" spans="1:41" s="390" customFormat="1" ht="16.5" customHeight="1" thickBot="1">
      <c r="A5" s="2004" t="s">
        <v>2</v>
      </c>
      <c r="B5" s="1977" t="s">
        <v>64</v>
      </c>
      <c r="C5" s="1931" t="s">
        <v>4</v>
      </c>
      <c r="D5" s="1929"/>
      <c r="E5" s="1930"/>
      <c r="F5" s="1931" t="s">
        <v>5</v>
      </c>
      <c r="G5" s="1929"/>
      <c r="H5" s="1930"/>
      <c r="I5" s="1929" t="s">
        <v>6</v>
      </c>
      <c r="J5" s="1929"/>
      <c r="K5" s="1930"/>
      <c r="L5" s="1931" t="s">
        <v>7</v>
      </c>
      <c r="M5" s="1929"/>
      <c r="N5" s="1930"/>
      <c r="O5" s="1931" t="s">
        <v>8</v>
      </c>
      <c r="P5" s="1929"/>
      <c r="Q5" s="1930"/>
      <c r="R5" s="2003" t="s">
        <v>3</v>
      </c>
      <c r="S5" s="1997"/>
      <c r="T5" s="1997"/>
      <c r="U5" s="1931" t="s">
        <v>4</v>
      </c>
      <c r="V5" s="1929"/>
      <c r="W5" s="1930"/>
      <c r="X5" s="1931" t="s">
        <v>5</v>
      </c>
      <c r="Y5" s="1929"/>
      <c r="Z5" s="1930"/>
      <c r="AA5" s="2007" t="s">
        <v>6</v>
      </c>
      <c r="AB5" s="1929"/>
      <c r="AC5" s="2006"/>
      <c r="AD5" s="1988" t="s">
        <v>7</v>
      </c>
      <c r="AE5" s="1929"/>
      <c r="AF5" s="2006"/>
      <c r="AG5" s="1988" t="s">
        <v>8</v>
      </c>
      <c r="AH5" s="1929"/>
      <c r="AI5" s="2006"/>
      <c r="AJ5" s="2007" t="s">
        <v>13</v>
      </c>
      <c r="AK5" s="1929"/>
      <c r="AL5" s="2008"/>
      <c r="AM5" s="1939" t="s">
        <v>3</v>
      </c>
      <c r="AN5" s="1940"/>
      <c r="AO5" s="1941"/>
    </row>
    <row r="6" spans="1:41" ht="18" customHeight="1" thickBot="1">
      <c r="A6" s="2005"/>
      <c r="B6" s="1937"/>
      <c r="C6" s="147" t="s">
        <v>15</v>
      </c>
      <c r="D6" s="148" t="s">
        <v>44</v>
      </c>
      <c r="E6" s="149" t="s">
        <v>50</v>
      </c>
      <c r="F6" s="424" t="s">
        <v>15</v>
      </c>
      <c r="G6" s="363" t="s">
        <v>44</v>
      </c>
      <c r="H6" s="439" t="s">
        <v>50</v>
      </c>
      <c r="I6" s="664" t="s">
        <v>15</v>
      </c>
      <c r="J6" s="148" t="s">
        <v>44</v>
      </c>
      <c r="K6" s="149" t="s">
        <v>50</v>
      </c>
      <c r="L6" s="147" t="s">
        <v>15</v>
      </c>
      <c r="M6" s="148" t="s">
        <v>44</v>
      </c>
      <c r="N6" s="149" t="s">
        <v>50</v>
      </c>
      <c r="O6" s="664" t="s">
        <v>15</v>
      </c>
      <c r="P6" s="148" t="s">
        <v>44</v>
      </c>
      <c r="Q6" s="1009" t="s">
        <v>50</v>
      </c>
      <c r="R6" s="1330" t="s">
        <v>15</v>
      </c>
      <c r="S6" s="1582" t="s">
        <v>44</v>
      </c>
      <c r="T6" s="1331" t="s">
        <v>50</v>
      </c>
      <c r="U6" s="664" t="s">
        <v>15</v>
      </c>
      <c r="V6" s="148" t="s">
        <v>44</v>
      </c>
      <c r="W6" s="149" t="s">
        <v>50</v>
      </c>
      <c r="X6" s="424" t="s">
        <v>15</v>
      </c>
      <c r="Y6" s="363" t="s">
        <v>44</v>
      </c>
      <c r="Z6" s="439" t="s">
        <v>50</v>
      </c>
      <c r="AA6" s="664" t="s">
        <v>15</v>
      </c>
      <c r="AB6" s="148" t="s">
        <v>0</v>
      </c>
      <c r="AC6" s="149" t="s">
        <v>50</v>
      </c>
      <c r="AD6" s="424" t="s">
        <v>15</v>
      </c>
      <c r="AE6" s="363" t="s">
        <v>0</v>
      </c>
      <c r="AF6" s="439" t="s">
        <v>50</v>
      </c>
      <c r="AG6" s="105" t="s">
        <v>15</v>
      </c>
      <c r="AH6" s="363" t="s">
        <v>44</v>
      </c>
      <c r="AI6" s="153" t="s">
        <v>50</v>
      </c>
      <c r="AJ6" s="424" t="s">
        <v>15</v>
      </c>
      <c r="AK6" s="363" t="s">
        <v>0</v>
      </c>
      <c r="AL6" s="439" t="s">
        <v>50</v>
      </c>
      <c r="AM6" s="400" t="s">
        <v>15</v>
      </c>
      <c r="AN6" s="401" t="s">
        <v>44</v>
      </c>
      <c r="AO6" s="401" t="s">
        <v>50</v>
      </c>
    </row>
    <row r="7" spans="1:41" s="447" customFormat="1" ht="25.5" customHeight="1">
      <c r="A7" s="445">
        <v>1</v>
      </c>
      <c r="B7" s="446" t="s">
        <v>59</v>
      </c>
      <c r="C7" s="672"/>
      <c r="D7" s="673"/>
      <c r="E7" s="674"/>
      <c r="F7" s="901"/>
      <c r="G7" s="673"/>
      <c r="H7" s="674"/>
      <c r="I7" s="901"/>
      <c r="J7" s="1481">
        <v>16</v>
      </c>
      <c r="K7" s="701"/>
      <c r="L7" s="927"/>
      <c r="M7" s="1459">
        <v>25</v>
      </c>
      <c r="N7" s="674"/>
      <c r="O7" s="528"/>
      <c r="P7" s="684"/>
      <c r="Q7" s="1587"/>
      <c r="R7" s="682">
        <f>SUM(C7,F7,I7,L7,O7)</f>
        <v>0</v>
      </c>
      <c r="S7" s="1597">
        <f>SUM(D7,G7,J7,M7,P7)</f>
        <v>41</v>
      </c>
      <c r="T7" s="1598">
        <f>SUM(E7,H7,K7,N7,Q7)</f>
        <v>0</v>
      </c>
      <c r="U7" s="683"/>
      <c r="V7" s="684"/>
      <c r="W7" s="685"/>
      <c r="X7" s="904"/>
      <c r="Y7" s="684"/>
      <c r="Z7" s="527"/>
      <c r="AA7" s="528"/>
      <c r="AB7" s="526">
        <v>21</v>
      </c>
      <c r="AC7" s="527"/>
      <c r="AD7" s="904"/>
      <c r="AE7" s="526">
        <v>41</v>
      </c>
      <c r="AF7" s="685"/>
      <c r="AG7" s="480"/>
      <c r="AH7" s="500">
        <v>11</v>
      </c>
      <c r="AI7" s="479"/>
      <c r="AJ7" s="480"/>
      <c r="AK7" s="478"/>
      <c r="AL7" s="484"/>
      <c r="AM7" s="682">
        <f>SUM(U7,X7,AA7,AD7,AG7,AJ7)</f>
        <v>0</v>
      </c>
      <c r="AN7" s="1597">
        <f>SUM(V7,Y7,AB7,AE7,AH7,AK7)</f>
        <v>73</v>
      </c>
      <c r="AO7" s="1598">
        <f>SUM(W7,Z7,AC7,AF7,AI7,AL7)</f>
        <v>0</v>
      </c>
    </row>
    <row r="8" spans="1:41" s="447" customFormat="1" ht="20.25" customHeight="1">
      <c r="A8" s="445"/>
      <c r="B8" s="448" t="s">
        <v>57</v>
      </c>
      <c r="C8" s="675"/>
      <c r="D8" s="666"/>
      <c r="E8" s="676"/>
      <c r="F8" s="902"/>
      <c r="G8" s="666"/>
      <c r="H8" s="676"/>
      <c r="I8" s="902"/>
      <c r="J8" s="852"/>
      <c r="K8" s="857"/>
      <c r="L8" s="928"/>
      <c r="M8" s="1288"/>
      <c r="N8" s="676"/>
      <c r="O8" s="531"/>
      <c r="P8" s="687"/>
      <c r="Q8" s="1588"/>
      <c r="R8" s="1599">
        <f aca="true" t="shared" si="0" ref="R8:R16">SUM(C8,F8,I8,L8,O8)</f>
        <v>0</v>
      </c>
      <c r="S8" s="1594">
        <f aca="true" t="shared" si="1" ref="S8:S16">SUM(D8,G8,J8,M8,P8)</f>
        <v>0</v>
      </c>
      <c r="T8" s="1600">
        <f aca="true" t="shared" si="2" ref="T8:T16">SUM(E8,H8,K8,N8,Q8)</f>
        <v>0</v>
      </c>
      <c r="U8" s="686"/>
      <c r="V8" s="687"/>
      <c r="W8" s="688"/>
      <c r="X8" s="905"/>
      <c r="Y8" s="687"/>
      <c r="Z8" s="530"/>
      <c r="AA8" s="531"/>
      <c r="AB8" s="529">
        <v>38</v>
      </c>
      <c r="AC8" s="530"/>
      <c r="AD8" s="905"/>
      <c r="AE8" s="529">
        <v>24</v>
      </c>
      <c r="AF8" s="688"/>
      <c r="AG8" s="488"/>
      <c r="AH8" s="560">
        <v>1</v>
      </c>
      <c r="AI8" s="487"/>
      <c r="AJ8" s="488"/>
      <c r="AK8" s="486"/>
      <c r="AL8" s="491"/>
      <c r="AM8" s="1599">
        <f aca="true" t="shared" si="3" ref="AM8:AM16">SUM(U8,X8,AA8,AD8,AG8,AJ8)</f>
        <v>0</v>
      </c>
      <c r="AN8" s="1594">
        <f aca="true" t="shared" si="4" ref="AN8:AN16">SUM(V8,Y8,AB8,AE8,AH8,AK8)</f>
        <v>63</v>
      </c>
      <c r="AO8" s="1600">
        <f aca="true" t="shared" si="5" ref="AO8:AO16">SUM(W8,Z8,AC8,AF8,AI8,AL8)</f>
        <v>0</v>
      </c>
    </row>
    <row r="9" spans="1:41" s="447" customFormat="1" ht="21.75" customHeight="1" thickBot="1">
      <c r="A9" s="445"/>
      <c r="B9" s="450" t="s">
        <v>58</v>
      </c>
      <c r="C9" s="707"/>
      <c r="D9" s="708"/>
      <c r="E9" s="709"/>
      <c r="F9" s="1324"/>
      <c r="G9" s="708"/>
      <c r="H9" s="709"/>
      <c r="I9" s="1324"/>
      <c r="J9" s="858"/>
      <c r="K9" s="859"/>
      <c r="L9" s="929"/>
      <c r="M9" s="1289"/>
      <c r="N9" s="772"/>
      <c r="O9" s="535"/>
      <c r="P9" s="690"/>
      <c r="Q9" s="1589"/>
      <c r="R9" s="1601">
        <f t="shared" si="0"/>
        <v>0</v>
      </c>
      <c r="S9" s="1602">
        <f t="shared" si="1"/>
        <v>0</v>
      </c>
      <c r="T9" s="1603">
        <f t="shared" si="2"/>
        <v>0</v>
      </c>
      <c r="U9" s="689"/>
      <c r="V9" s="690"/>
      <c r="W9" s="691"/>
      <c r="X9" s="906"/>
      <c r="Y9" s="690"/>
      <c r="Z9" s="534"/>
      <c r="AA9" s="535"/>
      <c r="AB9" s="533">
        <v>8</v>
      </c>
      <c r="AC9" s="534"/>
      <c r="AD9" s="907"/>
      <c r="AE9" s="539">
        <v>8</v>
      </c>
      <c r="AF9" s="694"/>
      <c r="AG9" s="536"/>
      <c r="AH9" s="563"/>
      <c r="AI9" s="498"/>
      <c r="AJ9" s="495"/>
      <c r="AK9" s="493"/>
      <c r="AL9" s="499"/>
      <c r="AM9" s="1601">
        <f t="shared" si="3"/>
        <v>0</v>
      </c>
      <c r="AN9" s="1602">
        <f t="shared" si="4"/>
        <v>16</v>
      </c>
      <c r="AO9" s="1603">
        <f t="shared" si="5"/>
        <v>0</v>
      </c>
    </row>
    <row r="10" spans="1:41" s="447" customFormat="1" ht="22.5" customHeight="1">
      <c r="A10" s="453">
        <v>2</v>
      </c>
      <c r="B10" s="454" t="s">
        <v>94</v>
      </c>
      <c r="C10" s="672"/>
      <c r="D10" s="673"/>
      <c r="E10" s="674"/>
      <c r="F10" s="901"/>
      <c r="G10" s="673"/>
      <c r="H10" s="674"/>
      <c r="I10" s="901"/>
      <c r="J10" s="700"/>
      <c r="K10" s="701"/>
      <c r="L10" s="927"/>
      <c r="M10" s="1459">
        <v>14</v>
      </c>
      <c r="N10" s="674"/>
      <c r="O10" s="506"/>
      <c r="P10" s="692"/>
      <c r="Q10" s="1590"/>
      <c r="R10" s="682">
        <f t="shared" si="0"/>
        <v>0</v>
      </c>
      <c r="S10" s="1597">
        <f t="shared" si="1"/>
        <v>14</v>
      </c>
      <c r="T10" s="1598">
        <f t="shared" si="2"/>
        <v>0</v>
      </c>
      <c r="U10" s="683"/>
      <c r="V10" s="684"/>
      <c r="W10" s="685"/>
      <c r="X10" s="904"/>
      <c r="Y10" s="684"/>
      <c r="Z10" s="527"/>
      <c r="AA10" s="528"/>
      <c r="AB10" s="526">
        <v>9</v>
      </c>
      <c r="AC10" s="527"/>
      <c r="AD10" s="904"/>
      <c r="AE10" s="526">
        <v>13</v>
      </c>
      <c r="AF10" s="685"/>
      <c r="AG10" s="505"/>
      <c r="AH10" s="478">
        <v>10</v>
      </c>
      <c r="AI10" s="504"/>
      <c r="AJ10" s="502"/>
      <c r="AK10" s="478"/>
      <c r="AL10" s="505"/>
      <c r="AM10" s="682">
        <f t="shared" si="3"/>
        <v>0</v>
      </c>
      <c r="AN10" s="1597">
        <f t="shared" si="4"/>
        <v>32</v>
      </c>
      <c r="AO10" s="1598">
        <f t="shared" si="5"/>
        <v>0</v>
      </c>
    </row>
    <row r="11" spans="1:41" s="447" customFormat="1" ht="26.25" customHeight="1">
      <c r="A11" s="453"/>
      <c r="B11" s="455" t="s">
        <v>95</v>
      </c>
      <c r="C11" s="675"/>
      <c r="D11" s="666"/>
      <c r="E11" s="676"/>
      <c r="F11" s="902"/>
      <c r="G11" s="666"/>
      <c r="H11" s="676"/>
      <c r="I11" s="902"/>
      <c r="J11" s="852"/>
      <c r="K11" s="857"/>
      <c r="L11" s="928"/>
      <c r="M11" s="852"/>
      <c r="N11" s="676"/>
      <c r="O11" s="531"/>
      <c r="P11" s="529"/>
      <c r="Q11" s="1588"/>
      <c r="R11" s="1599">
        <f t="shared" si="0"/>
        <v>0</v>
      </c>
      <c r="S11" s="1594">
        <f t="shared" si="1"/>
        <v>0</v>
      </c>
      <c r="T11" s="1600">
        <f t="shared" si="2"/>
        <v>0</v>
      </c>
      <c r="U11" s="686"/>
      <c r="V11" s="687"/>
      <c r="W11" s="688"/>
      <c r="X11" s="905"/>
      <c r="Y11" s="687"/>
      <c r="Z11" s="530"/>
      <c r="AA11" s="531"/>
      <c r="AB11" s="529">
        <v>10</v>
      </c>
      <c r="AC11" s="530"/>
      <c r="AD11" s="905"/>
      <c r="AE11" s="529">
        <v>12</v>
      </c>
      <c r="AF11" s="688"/>
      <c r="AG11" s="491"/>
      <c r="AH11" s="560"/>
      <c r="AI11" s="490"/>
      <c r="AJ11" s="488"/>
      <c r="AK11" s="486"/>
      <c r="AL11" s="491"/>
      <c r="AM11" s="1599">
        <f t="shared" si="3"/>
        <v>0</v>
      </c>
      <c r="AN11" s="1594">
        <f t="shared" si="4"/>
        <v>22</v>
      </c>
      <c r="AO11" s="1600">
        <f t="shared" si="5"/>
        <v>0</v>
      </c>
    </row>
    <row r="12" spans="1:41" s="447" customFormat="1" ht="25.5" customHeight="1" thickBot="1">
      <c r="A12" s="457"/>
      <c r="B12" s="458" t="s">
        <v>96</v>
      </c>
      <c r="C12" s="707"/>
      <c r="D12" s="708"/>
      <c r="E12" s="709"/>
      <c r="F12" s="1324"/>
      <c r="G12" s="708"/>
      <c r="H12" s="709"/>
      <c r="I12" s="903"/>
      <c r="J12" s="771"/>
      <c r="K12" s="772"/>
      <c r="L12" s="903"/>
      <c r="M12" s="771"/>
      <c r="N12" s="772"/>
      <c r="O12" s="541"/>
      <c r="P12" s="539"/>
      <c r="Q12" s="1614"/>
      <c r="R12" s="1601">
        <f t="shared" si="0"/>
        <v>0</v>
      </c>
      <c r="S12" s="1602">
        <f t="shared" si="1"/>
        <v>0</v>
      </c>
      <c r="T12" s="1603">
        <f t="shared" si="2"/>
        <v>0</v>
      </c>
      <c r="U12" s="689"/>
      <c r="V12" s="690"/>
      <c r="W12" s="691"/>
      <c r="X12" s="906"/>
      <c r="Y12" s="690"/>
      <c r="Z12" s="534"/>
      <c r="AA12" s="535"/>
      <c r="AB12" s="533"/>
      <c r="AC12" s="534"/>
      <c r="AD12" s="907"/>
      <c r="AE12" s="539">
        <v>2</v>
      </c>
      <c r="AF12" s="694"/>
      <c r="AG12" s="542"/>
      <c r="AH12" s="735"/>
      <c r="AI12" s="544"/>
      <c r="AJ12" s="542"/>
      <c r="AK12" s="543"/>
      <c r="AL12" s="545"/>
      <c r="AM12" s="1601">
        <f t="shared" si="3"/>
        <v>0</v>
      </c>
      <c r="AN12" s="1602">
        <f t="shared" si="4"/>
        <v>2</v>
      </c>
      <c r="AO12" s="1603">
        <f t="shared" si="5"/>
        <v>0</v>
      </c>
    </row>
    <row r="13" spans="1:53" s="860" customFormat="1" ht="26.25" customHeight="1" thickBot="1">
      <c r="A13" s="1017">
        <v>3</v>
      </c>
      <c r="B13" s="446" t="s">
        <v>97</v>
      </c>
      <c r="C13" s="672"/>
      <c r="D13" s="673"/>
      <c r="E13" s="674"/>
      <c r="F13" s="901"/>
      <c r="G13" s="673"/>
      <c r="H13" s="674"/>
      <c r="I13" s="901"/>
      <c r="J13" s="673"/>
      <c r="K13" s="674"/>
      <c r="L13" s="672"/>
      <c r="M13" s="1018"/>
      <c r="N13" s="674"/>
      <c r="O13" s="525"/>
      <c r="P13" s="526"/>
      <c r="Q13" s="1587"/>
      <c r="R13" s="682">
        <f t="shared" si="0"/>
        <v>0</v>
      </c>
      <c r="S13" s="1597">
        <f t="shared" si="1"/>
        <v>0</v>
      </c>
      <c r="T13" s="1598">
        <f t="shared" si="2"/>
        <v>0</v>
      </c>
      <c r="U13" s="683"/>
      <c r="V13" s="684"/>
      <c r="W13" s="685"/>
      <c r="X13" s="904"/>
      <c r="Y13" s="684"/>
      <c r="Z13" s="527"/>
      <c r="AA13" s="528"/>
      <c r="AB13" s="526">
        <v>12</v>
      </c>
      <c r="AC13" s="527"/>
      <c r="AD13" s="683"/>
      <c r="AE13" s="526">
        <v>18</v>
      </c>
      <c r="AF13" s="685"/>
      <c r="AG13" s="477"/>
      <c r="AH13" s="583">
        <v>1</v>
      </c>
      <c r="AI13" s="479"/>
      <c r="AJ13" s="477"/>
      <c r="AK13" s="478"/>
      <c r="AL13" s="481"/>
      <c r="AM13" s="682">
        <f t="shared" si="3"/>
        <v>0</v>
      </c>
      <c r="AN13" s="1597">
        <f t="shared" si="4"/>
        <v>31</v>
      </c>
      <c r="AO13" s="1598">
        <f t="shared" si="5"/>
        <v>0</v>
      </c>
      <c r="AP13" s="555"/>
      <c r="AQ13" s="555"/>
      <c r="AR13" s="555"/>
      <c r="AS13" s="555"/>
      <c r="AT13" s="555"/>
      <c r="AU13" s="555"/>
      <c r="AV13" s="555"/>
      <c r="AW13" s="555"/>
      <c r="AX13" s="555"/>
      <c r="AY13" s="555"/>
      <c r="AZ13" s="555"/>
      <c r="BA13" s="555"/>
    </row>
    <row r="14" spans="1:46" s="459" customFormat="1" ht="26.25" customHeight="1" thickBot="1">
      <c r="A14" s="850"/>
      <c r="B14" s="463" t="s">
        <v>116</v>
      </c>
      <c r="C14" s="728"/>
      <c r="D14" s="729"/>
      <c r="E14" s="730"/>
      <c r="F14" s="974"/>
      <c r="G14" s="729"/>
      <c r="H14" s="730"/>
      <c r="I14" s="974"/>
      <c r="J14" s="729"/>
      <c r="K14" s="730"/>
      <c r="L14" s="728"/>
      <c r="M14" s="729"/>
      <c r="N14" s="730"/>
      <c r="O14" s="532"/>
      <c r="P14" s="533"/>
      <c r="Q14" s="1589"/>
      <c r="R14" s="1601">
        <f t="shared" si="0"/>
        <v>0</v>
      </c>
      <c r="S14" s="1602">
        <f t="shared" si="1"/>
        <v>0</v>
      </c>
      <c r="T14" s="1603">
        <f t="shared" si="2"/>
        <v>0</v>
      </c>
      <c r="U14" s="689"/>
      <c r="V14" s="690"/>
      <c r="W14" s="691"/>
      <c r="X14" s="906"/>
      <c r="Y14" s="690"/>
      <c r="Z14" s="691"/>
      <c r="AA14" s="906"/>
      <c r="AB14" s="690"/>
      <c r="AC14" s="691"/>
      <c r="AD14" s="689"/>
      <c r="AE14" s="533"/>
      <c r="AF14" s="691"/>
      <c r="AG14" s="492"/>
      <c r="AH14" s="493"/>
      <c r="AI14" s="494"/>
      <c r="AJ14" s="492"/>
      <c r="AK14" s="493"/>
      <c r="AL14" s="496"/>
      <c r="AM14" s="1601">
        <f t="shared" si="3"/>
        <v>0</v>
      </c>
      <c r="AN14" s="1602">
        <f t="shared" si="4"/>
        <v>0</v>
      </c>
      <c r="AO14" s="1603">
        <f t="shared" si="5"/>
        <v>0</v>
      </c>
      <c r="AP14" s="555"/>
      <c r="AQ14" s="555"/>
      <c r="AR14" s="555"/>
      <c r="AS14" s="555"/>
      <c r="AT14" s="555"/>
    </row>
    <row r="15" spans="1:41" ht="25.5" customHeight="1" thickBot="1">
      <c r="A15" s="1019">
        <v>1</v>
      </c>
      <c r="B15" s="1352" t="s">
        <v>108</v>
      </c>
      <c r="C15" s="916"/>
      <c r="D15" s="917"/>
      <c r="E15" s="919"/>
      <c r="F15" s="911"/>
      <c r="G15" s="711"/>
      <c r="H15" s="712"/>
      <c r="I15" s="911"/>
      <c r="J15" s="711"/>
      <c r="K15" s="712"/>
      <c r="L15" s="911"/>
      <c r="M15" s="711"/>
      <c r="N15" s="712"/>
      <c r="O15" s="912"/>
      <c r="P15" s="913"/>
      <c r="Q15" s="1615"/>
      <c r="R15" s="713">
        <f t="shared" si="0"/>
        <v>0</v>
      </c>
      <c r="S15" s="925">
        <f t="shared" si="1"/>
        <v>0</v>
      </c>
      <c r="T15" s="926">
        <f t="shared" si="2"/>
        <v>0</v>
      </c>
      <c r="U15" s="714"/>
      <c r="V15" s="715"/>
      <c r="W15" s="716"/>
      <c r="X15" s="904"/>
      <c r="Y15" s="684"/>
      <c r="Z15" s="685"/>
      <c r="AA15" s="683"/>
      <c r="AB15" s="684"/>
      <c r="AC15" s="685"/>
      <c r="AD15" s="1021"/>
      <c r="AE15" s="993"/>
      <c r="AF15" s="994"/>
      <c r="AG15" s="922"/>
      <c r="AH15" s="112"/>
      <c r="AI15" s="127"/>
      <c r="AJ15" s="922">
        <v>1</v>
      </c>
      <c r="AK15" s="112">
        <v>31</v>
      </c>
      <c r="AL15" s="778"/>
      <c r="AM15" s="713">
        <f t="shared" si="3"/>
        <v>1</v>
      </c>
      <c r="AN15" s="925">
        <f t="shared" si="4"/>
        <v>31</v>
      </c>
      <c r="AO15" s="926">
        <f t="shared" si="5"/>
        <v>0</v>
      </c>
    </row>
    <row r="16" spans="1:41" ht="32.25" customHeight="1" thickBot="1">
      <c r="A16" s="1020">
        <v>2</v>
      </c>
      <c r="B16" s="1613" t="s">
        <v>24</v>
      </c>
      <c r="C16" s="916"/>
      <c r="D16" s="917"/>
      <c r="E16" s="919"/>
      <c r="F16" s="911"/>
      <c r="G16" s="711"/>
      <c r="H16" s="712"/>
      <c r="I16" s="911"/>
      <c r="J16" s="711"/>
      <c r="K16" s="712"/>
      <c r="L16" s="911"/>
      <c r="M16" s="711"/>
      <c r="N16" s="712"/>
      <c r="O16" s="912"/>
      <c r="P16" s="913"/>
      <c r="Q16" s="1615"/>
      <c r="R16" s="713">
        <f t="shared" si="0"/>
        <v>0</v>
      </c>
      <c r="S16" s="925">
        <f t="shared" si="1"/>
        <v>0</v>
      </c>
      <c r="T16" s="926">
        <f t="shared" si="2"/>
        <v>0</v>
      </c>
      <c r="U16" s="714"/>
      <c r="V16" s="715"/>
      <c r="W16" s="716"/>
      <c r="X16" s="904"/>
      <c r="Y16" s="684"/>
      <c r="Z16" s="685"/>
      <c r="AA16" s="909"/>
      <c r="AB16" s="692"/>
      <c r="AC16" s="693"/>
      <c r="AD16" s="992"/>
      <c r="AE16" s="755"/>
      <c r="AF16" s="756"/>
      <c r="AG16" s="121"/>
      <c r="AH16" s="110"/>
      <c r="AI16" s="143"/>
      <c r="AJ16" s="121">
        <v>3</v>
      </c>
      <c r="AK16" s="110">
        <v>13</v>
      </c>
      <c r="AL16" s="38"/>
      <c r="AM16" s="713">
        <f t="shared" si="3"/>
        <v>3</v>
      </c>
      <c r="AN16" s="925">
        <f t="shared" si="4"/>
        <v>13</v>
      </c>
      <c r="AO16" s="926">
        <f t="shared" si="5"/>
        <v>0</v>
      </c>
    </row>
    <row r="17" spans="1:41" ht="16.5" thickBot="1">
      <c r="A17" s="154"/>
      <c r="B17" s="1022" t="s">
        <v>10</v>
      </c>
      <c r="C17" s="591">
        <f aca="true" t="shared" si="6" ref="C17:AO17">SUM(C7:C16)</f>
        <v>0</v>
      </c>
      <c r="D17" s="115">
        <f t="shared" si="6"/>
        <v>0</v>
      </c>
      <c r="E17" s="679">
        <f t="shared" si="6"/>
        <v>0</v>
      </c>
      <c r="F17" s="681">
        <f t="shared" si="6"/>
        <v>0</v>
      </c>
      <c r="G17" s="681">
        <f t="shared" si="6"/>
        <v>0</v>
      </c>
      <c r="H17" s="1316">
        <f t="shared" si="6"/>
        <v>0</v>
      </c>
      <c r="I17" s="681">
        <f t="shared" si="6"/>
        <v>0</v>
      </c>
      <c r="J17" s="115">
        <f t="shared" si="6"/>
        <v>16</v>
      </c>
      <c r="K17" s="679">
        <f t="shared" si="6"/>
        <v>0</v>
      </c>
      <c r="L17" s="768">
        <f t="shared" si="6"/>
        <v>0</v>
      </c>
      <c r="M17" s="776">
        <f t="shared" si="6"/>
        <v>39</v>
      </c>
      <c r="N17" s="770">
        <f t="shared" si="6"/>
        <v>0</v>
      </c>
      <c r="O17" s="768">
        <f t="shared" si="6"/>
        <v>0</v>
      </c>
      <c r="P17" s="407">
        <f t="shared" si="6"/>
        <v>0</v>
      </c>
      <c r="Q17" s="407">
        <f t="shared" si="6"/>
        <v>0</v>
      </c>
      <c r="R17" s="713">
        <f t="shared" si="6"/>
        <v>0</v>
      </c>
      <c r="S17" s="925">
        <f t="shared" si="6"/>
        <v>55</v>
      </c>
      <c r="T17" s="926">
        <f t="shared" si="6"/>
        <v>0</v>
      </c>
      <c r="U17" s="714">
        <f t="shared" si="6"/>
        <v>0</v>
      </c>
      <c r="V17" s="715">
        <f t="shared" si="6"/>
        <v>0</v>
      </c>
      <c r="W17" s="716">
        <f t="shared" si="6"/>
        <v>0</v>
      </c>
      <c r="X17" s="908">
        <f t="shared" si="6"/>
        <v>0</v>
      </c>
      <c r="Y17" s="908">
        <f t="shared" si="6"/>
        <v>0</v>
      </c>
      <c r="Z17" s="1354">
        <f t="shared" si="6"/>
        <v>0</v>
      </c>
      <c r="AA17" s="908">
        <f t="shared" si="6"/>
        <v>0</v>
      </c>
      <c r="AB17" s="715">
        <f t="shared" si="6"/>
        <v>98</v>
      </c>
      <c r="AC17" s="716">
        <f t="shared" si="6"/>
        <v>0</v>
      </c>
      <c r="AD17" s="667">
        <f t="shared" si="6"/>
        <v>0</v>
      </c>
      <c r="AE17" s="667">
        <f t="shared" si="6"/>
        <v>118</v>
      </c>
      <c r="AF17" s="669">
        <f t="shared" si="6"/>
        <v>0</v>
      </c>
      <c r="AG17" s="681">
        <f t="shared" si="6"/>
        <v>0</v>
      </c>
      <c r="AH17" s="443">
        <f t="shared" si="6"/>
        <v>23</v>
      </c>
      <c r="AI17" s="591">
        <f t="shared" si="6"/>
        <v>0</v>
      </c>
      <c r="AJ17" s="591">
        <f t="shared" si="6"/>
        <v>4</v>
      </c>
      <c r="AK17" s="591">
        <f t="shared" si="6"/>
        <v>44</v>
      </c>
      <c r="AL17" s="898">
        <f t="shared" si="6"/>
        <v>0</v>
      </c>
      <c r="AM17" s="713">
        <f t="shared" si="6"/>
        <v>4</v>
      </c>
      <c r="AN17" s="1355">
        <f t="shared" si="6"/>
        <v>283</v>
      </c>
      <c r="AO17" s="926">
        <f t="shared" si="6"/>
        <v>0</v>
      </c>
    </row>
    <row r="18" spans="1:41" s="601" customFormat="1" ht="16.5" thickBot="1">
      <c r="A18" s="634"/>
      <c r="B18" s="704" t="s">
        <v>88</v>
      </c>
      <c r="C18" s="629"/>
      <c r="D18" s="630"/>
      <c r="E18" s="631"/>
      <c r="F18" s="934"/>
      <c r="G18" s="630"/>
      <c r="H18" s="631"/>
      <c r="I18" s="934"/>
      <c r="J18" s="630"/>
      <c r="K18" s="631"/>
      <c r="L18" s="629"/>
      <c r="M18" s="630"/>
      <c r="N18" s="631"/>
      <c r="O18" s="605"/>
      <c r="P18" s="603"/>
      <c r="Q18" s="606"/>
      <c r="R18" s="717"/>
      <c r="S18" s="936"/>
      <c r="T18" s="718"/>
      <c r="U18" s="717"/>
      <c r="V18" s="936"/>
      <c r="W18" s="718"/>
      <c r="X18" s="1353"/>
      <c r="Y18" s="936"/>
      <c r="Z18" s="718"/>
      <c r="AA18" s="1353"/>
      <c r="AB18" s="936"/>
      <c r="AC18" s="718"/>
      <c r="AD18" s="629"/>
      <c r="AE18" s="630"/>
      <c r="AF18" s="631"/>
      <c r="AG18" s="605"/>
      <c r="AH18" s="603"/>
      <c r="AI18" s="604"/>
      <c r="AJ18" s="605"/>
      <c r="AK18" s="603"/>
      <c r="AL18" s="606"/>
      <c r="AM18" s="717"/>
      <c r="AN18" s="936"/>
      <c r="AO18" s="718"/>
    </row>
    <row r="19" spans="1:41" s="601" customFormat="1" ht="16.5" thickBot="1">
      <c r="A19" s="635"/>
      <c r="B19" s="608" t="s">
        <v>89</v>
      </c>
      <c r="C19" s="629"/>
      <c r="D19" s="630"/>
      <c r="E19" s="631"/>
      <c r="F19" s="934"/>
      <c r="G19" s="630"/>
      <c r="H19" s="631"/>
      <c r="I19" s="629"/>
      <c r="J19" s="630"/>
      <c r="K19" s="631"/>
      <c r="L19" s="605"/>
      <c r="M19" s="603"/>
      <c r="N19" s="604"/>
      <c r="O19" s="605"/>
      <c r="P19" s="603"/>
      <c r="Q19" s="606"/>
      <c r="R19" s="717"/>
      <c r="S19" s="936"/>
      <c r="T19" s="718"/>
      <c r="U19" s="717"/>
      <c r="V19" s="936"/>
      <c r="W19" s="718"/>
      <c r="X19" s="1353"/>
      <c r="Y19" s="936"/>
      <c r="Z19" s="718"/>
      <c r="AA19" s="940"/>
      <c r="AB19" s="941"/>
      <c r="AC19" s="941"/>
      <c r="AD19" s="602"/>
      <c r="AE19" s="603"/>
      <c r="AF19" s="604"/>
      <c r="AG19" s="605"/>
      <c r="AH19" s="603"/>
      <c r="AI19" s="604"/>
      <c r="AJ19" s="605"/>
      <c r="AK19" s="603"/>
      <c r="AL19" s="606"/>
      <c r="AM19" s="717"/>
      <c r="AN19" s="936"/>
      <c r="AO19" s="718"/>
    </row>
  </sheetData>
  <sheetProtection/>
  <mergeCells count="19">
    <mergeCell ref="U4:AO4"/>
    <mergeCell ref="B1:AL1"/>
    <mergeCell ref="B2:AL2"/>
    <mergeCell ref="AG5:AI5"/>
    <mergeCell ref="AJ5:AL5"/>
    <mergeCell ref="B4:T4"/>
    <mergeCell ref="AD5:AF5"/>
    <mergeCell ref="X5:Z5"/>
    <mergeCell ref="AM5:AO5"/>
    <mergeCell ref="AA5:AC5"/>
    <mergeCell ref="U5:W5"/>
    <mergeCell ref="F5:H5"/>
    <mergeCell ref="R5:T5"/>
    <mergeCell ref="L5:N5"/>
    <mergeCell ref="A5:A6"/>
    <mergeCell ref="B5:B6"/>
    <mergeCell ref="O5:Q5"/>
    <mergeCell ref="I5:K5"/>
    <mergeCell ref="C5:E5"/>
  </mergeCells>
  <printOptions/>
  <pageMargins left="0.28" right="0.17" top="0.63" bottom="1" header="0.5" footer="0.5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B1:O17"/>
  <sheetViews>
    <sheetView zoomScalePageLayoutView="0" workbookViewId="0" topLeftCell="B3">
      <selection activeCell="N23" sqref="N23"/>
    </sheetView>
  </sheetViews>
  <sheetFormatPr defaultColWidth="9.00390625" defaultRowHeight="12.75"/>
  <cols>
    <col min="1" max="1" width="6.25390625" style="0" hidden="1" customWidth="1"/>
    <col min="2" max="2" width="3.25390625" style="24" customWidth="1"/>
    <col min="3" max="3" width="14.00390625" style="0" customWidth="1"/>
    <col min="4" max="4" width="4.375" style="0" customWidth="1"/>
    <col min="5" max="5" width="4.25390625" style="0" customWidth="1"/>
    <col min="6" max="7" width="7.625" style="0" customWidth="1"/>
    <col min="8" max="8" width="8.75390625" style="0" customWidth="1"/>
    <col min="9" max="9" width="10.25390625" style="0" customWidth="1"/>
    <col min="10" max="10" width="6.875" style="0" customWidth="1"/>
    <col min="11" max="11" width="4.00390625" style="0" customWidth="1"/>
    <col min="12" max="12" width="4.125" style="0" customWidth="1"/>
    <col min="13" max="13" width="7.875" style="0" customWidth="1"/>
    <col min="14" max="14" width="10.375" style="0" customWidth="1"/>
    <col min="15" max="15" width="6.625" style="0" customWidth="1"/>
  </cols>
  <sheetData>
    <row r="1" spans="4:15" ht="12.75"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4:15" ht="18">
      <c r="D2" s="24"/>
      <c r="E2" s="2011" t="s">
        <v>25</v>
      </c>
      <c r="F2" s="2011"/>
      <c r="G2" s="2011"/>
      <c r="H2" s="2011"/>
      <c r="I2" s="2011"/>
      <c r="J2" s="30"/>
      <c r="K2" s="24"/>
      <c r="L2" s="24"/>
      <c r="M2" s="24"/>
      <c r="N2" s="24"/>
      <c r="O2" s="30"/>
    </row>
    <row r="3" spans="4:15" ht="12.75"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2:15" ht="15">
      <c r="B4" s="26"/>
      <c r="C4" s="27"/>
      <c r="D4" s="2012" t="s">
        <v>130</v>
      </c>
      <c r="E4" s="2012"/>
      <c r="F4" s="2012"/>
      <c r="G4" s="2012"/>
      <c r="H4" s="2012"/>
      <c r="I4" s="2012"/>
      <c r="J4" s="2012"/>
      <c r="K4" s="2012"/>
      <c r="L4" s="2012"/>
      <c r="M4" s="26"/>
      <c r="N4" s="26"/>
      <c r="O4" s="26"/>
    </row>
    <row r="5" spans="2:15" ht="15.75" thickBot="1">
      <c r="B5" s="26"/>
      <c r="C5" s="27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2:15" s="25" customFormat="1" ht="26.25" customHeight="1" thickBot="1">
      <c r="B6" s="2013" t="s">
        <v>30</v>
      </c>
      <c r="C6" s="2019" t="s">
        <v>25</v>
      </c>
      <c r="D6" s="2015" t="s">
        <v>26</v>
      </c>
      <c r="E6" s="2016"/>
      <c r="F6" s="2009" t="s">
        <v>11</v>
      </c>
      <c r="G6" s="2009"/>
      <c r="H6" s="2009"/>
      <c r="I6" s="2009"/>
      <c r="J6" s="2021"/>
      <c r="K6" s="2017" t="s">
        <v>29</v>
      </c>
      <c r="L6" s="2018"/>
      <c r="M6" s="2009" t="s">
        <v>12</v>
      </c>
      <c r="N6" s="2009"/>
      <c r="O6" s="2010"/>
    </row>
    <row r="7" spans="2:15" s="25" customFormat="1" ht="24.75" customHeight="1" thickBot="1">
      <c r="B7" s="2014"/>
      <c r="C7" s="2020"/>
      <c r="D7" s="636" t="s">
        <v>15</v>
      </c>
      <c r="E7" s="637" t="s">
        <v>0</v>
      </c>
      <c r="F7" s="28" t="s">
        <v>27</v>
      </c>
      <c r="G7" s="1505" t="s">
        <v>127</v>
      </c>
      <c r="H7" s="1427" t="s">
        <v>120</v>
      </c>
      <c r="I7" s="29" t="s">
        <v>28</v>
      </c>
      <c r="J7" s="32" t="s">
        <v>41</v>
      </c>
      <c r="K7" s="636" t="s">
        <v>15</v>
      </c>
      <c r="L7" s="637" t="s">
        <v>0</v>
      </c>
      <c r="M7" s="28" t="s">
        <v>27</v>
      </c>
      <c r="N7" s="28" t="s">
        <v>28</v>
      </c>
      <c r="O7" s="31" t="s">
        <v>41</v>
      </c>
    </row>
    <row r="8" spans="2:15" s="1" customFormat="1" ht="21.75" customHeight="1">
      <c r="B8" s="382">
        <v>1</v>
      </c>
      <c r="C8" s="383" t="s">
        <v>31</v>
      </c>
      <c r="D8" s="638">
        <f>Волгодонск!R17</f>
        <v>0</v>
      </c>
      <c r="E8" s="639">
        <f>Волгодонск!S17</f>
        <v>0</v>
      </c>
      <c r="F8" s="387">
        <f>Волгодонск!R16</f>
        <v>5</v>
      </c>
      <c r="G8" s="412"/>
      <c r="H8" s="412"/>
      <c r="I8" s="412">
        <f>Волгодонск!S16</f>
        <v>30</v>
      </c>
      <c r="J8" s="412">
        <f>Волгодонск!T16</f>
        <v>1</v>
      </c>
      <c r="K8" s="638">
        <f>Волгодонск!AM17</f>
        <v>0</v>
      </c>
      <c r="L8" s="639">
        <f>Волгодонск!AN17</f>
        <v>0</v>
      </c>
      <c r="M8" s="384">
        <f>Волгодонск!AM16</f>
        <v>11</v>
      </c>
      <c r="N8" s="387">
        <f>Волгодонск!AN16</f>
        <v>190</v>
      </c>
      <c r="O8" s="386">
        <f>Волгодонск!AO16</f>
        <v>0</v>
      </c>
    </row>
    <row r="9" spans="2:15" s="1" customFormat="1" ht="21.75" customHeight="1">
      <c r="B9" s="382">
        <v>2</v>
      </c>
      <c r="C9" s="383" t="s">
        <v>32</v>
      </c>
      <c r="D9" s="638">
        <f>Гуково!T15</f>
        <v>0</v>
      </c>
      <c r="E9" s="639">
        <f>Гуково!W15</f>
        <v>2</v>
      </c>
      <c r="F9" s="384">
        <f>Гуково!T14</f>
        <v>1</v>
      </c>
      <c r="G9" s="1504">
        <f>Гуково!U14</f>
        <v>2</v>
      </c>
      <c r="H9" s="385" t="e">
        <f>Гуково!#REF!</f>
        <v>#REF!</v>
      </c>
      <c r="I9" s="385">
        <f>Гуково!W14</f>
        <v>79</v>
      </c>
      <c r="J9" s="385">
        <f>Гуково!X14</f>
        <v>3</v>
      </c>
      <c r="K9" s="638">
        <f>Гуково!AN15</f>
        <v>0</v>
      </c>
      <c r="L9" s="639">
        <f>Гуково!AP15</f>
        <v>3</v>
      </c>
      <c r="M9" s="384">
        <f>Гуково!AN14</f>
        <v>0</v>
      </c>
      <c r="N9" s="384">
        <f>Гуково!AP14</f>
        <v>603</v>
      </c>
      <c r="O9" s="386">
        <f>Гуково!AQ14</f>
        <v>27</v>
      </c>
    </row>
    <row r="10" spans="2:15" s="1" customFormat="1" ht="21.75" customHeight="1">
      <c r="B10" s="382">
        <v>3</v>
      </c>
      <c r="C10" s="383" t="s">
        <v>33</v>
      </c>
      <c r="D10" s="638">
        <f>Георгиевск!R17</f>
        <v>0</v>
      </c>
      <c r="E10" s="639">
        <f>Георгиевск!S17</f>
        <v>0</v>
      </c>
      <c r="F10" s="384">
        <f>Георгиевск!R16</f>
        <v>0</v>
      </c>
      <c r="G10" s="385"/>
      <c r="H10" s="385"/>
      <c r="I10" s="385">
        <f>Георгиевск!S16</f>
        <v>86</v>
      </c>
      <c r="J10" s="385">
        <f>Георгиевск!T16</f>
        <v>0</v>
      </c>
      <c r="K10" s="638">
        <f>Георгиевск!AM17</f>
        <v>0</v>
      </c>
      <c r="L10" s="639">
        <f>Георгиевск!AN17</f>
        <v>0</v>
      </c>
      <c r="M10" s="384">
        <f>Георгиевск!AM16</f>
        <v>2</v>
      </c>
      <c r="N10" s="384">
        <f>Георгиевск!AN16</f>
        <v>268</v>
      </c>
      <c r="O10" s="386">
        <f>Георгиевск!AO16</f>
        <v>1</v>
      </c>
    </row>
    <row r="11" spans="2:15" s="1" customFormat="1" ht="21.75" customHeight="1">
      <c r="B11" s="382">
        <v>4</v>
      </c>
      <c r="C11" s="383" t="s">
        <v>34</v>
      </c>
      <c r="D11" s="638">
        <f>Ейск!R18</f>
        <v>0</v>
      </c>
      <c r="E11" s="639">
        <f>Ейск!S18</f>
        <v>0</v>
      </c>
      <c r="F11" s="384">
        <f>Ейск!R17</f>
        <v>0</v>
      </c>
      <c r="G11" s="385"/>
      <c r="H11" s="385"/>
      <c r="I11" s="385">
        <f>Ейск!S17</f>
        <v>82</v>
      </c>
      <c r="J11" s="385">
        <f>Ейск!T17</f>
        <v>4</v>
      </c>
      <c r="K11" s="638">
        <f>Ейск!AM18</f>
        <v>0</v>
      </c>
      <c r="L11" s="639">
        <f>Ейск!AN18</f>
        <v>0</v>
      </c>
      <c r="M11" s="384">
        <f>Ейск!AM17</f>
        <v>5</v>
      </c>
      <c r="N11" s="384">
        <f>Ейск!AN17</f>
        <v>482</v>
      </c>
      <c r="O11" s="386">
        <f>Ейск!AO17</f>
        <v>7</v>
      </c>
    </row>
    <row r="12" spans="2:15" s="1" customFormat="1" ht="21.75" customHeight="1">
      <c r="B12" s="382">
        <v>5</v>
      </c>
      <c r="C12" s="383" t="s">
        <v>35</v>
      </c>
      <c r="D12" s="638">
        <f>Кисловодск!R18</f>
        <v>0</v>
      </c>
      <c r="E12" s="639">
        <f>Кисловодск!S18</f>
        <v>0</v>
      </c>
      <c r="F12" s="384">
        <f>Кисловодск!R17</f>
        <v>0</v>
      </c>
      <c r="G12" s="385"/>
      <c r="H12" s="385"/>
      <c r="I12" s="385">
        <f>Кисловодск!S17</f>
        <v>53</v>
      </c>
      <c r="J12" s="385">
        <f>Кисловодск!T17</f>
        <v>1</v>
      </c>
      <c r="K12" s="638">
        <f>Кисловодск!AM18</f>
        <v>0</v>
      </c>
      <c r="L12" s="639">
        <f>Кисловодск!AN18</f>
        <v>0</v>
      </c>
      <c r="M12" s="384">
        <f>Кисловодск!AM17</f>
        <v>2</v>
      </c>
      <c r="N12" s="384">
        <f>Кисловодск!AN17</f>
        <v>192</v>
      </c>
      <c r="O12" s="386">
        <f>Кисловодск!AO17</f>
        <v>6</v>
      </c>
    </row>
    <row r="13" spans="2:15" s="1" customFormat="1" ht="21.75" customHeight="1">
      <c r="B13" s="382">
        <v>6</v>
      </c>
      <c r="C13" s="383" t="s">
        <v>36</v>
      </c>
      <c r="D13" s="638">
        <f>Миллерово!V19</f>
        <v>0</v>
      </c>
      <c r="E13" s="639">
        <f>Миллерово!Y19</f>
        <v>0</v>
      </c>
      <c r="F13" s="387">
        <f>Миллерово!V18</f>
        <v>0</v>
      </c>
      <c r="G13" s="412">
        <v>1</v>
      </c>
      <c r="H13" s="412">
        <f>Миллерово!J18</f>
        <v>6</v>
      </c>
      <c r="I13" s="412">
        <f>Миллерово!Y18</f>
        <v>55</v>
      </c>
      <c r="J13" s="412">
        <f>Миллерово!Z18</f>
        <v>2</v>
      </c>
      <c r="K13" s="638">
        <f>Миллерово!AS19</f>
        <v>0</v>
      </c>
      <c r="L13" s="639">
        <f>Миллерово!AT19</f>
        <v>0</v>
      </c>
      <c r="M13" s="384">
        <f>Миллерово!AS18</f>
        <v>3</v>
      </c>
      <c r="N13" s="387">
        <f>Миллерово!AT18</f>
        <v>610</v>
      </c>
      <c r="O13" s="386">
        <f>Миллерово!AU18</f>
        <v>12</v>
      </c>
    </row>
    <row r="14" spans="2:15" s="1" customFormat="1" ht="21.75" customHeight="1">
      <c r="B14" s="382">
        <v>7</v>
      </c>
      <c r="C14" s="383" t="s">
        <v>37</v>
      </c>
      <c r="D14" s="638">
        <f>Махачкала!R18</f>
        <v>0</v>
      </c>
      <c r="E14" s="639">
        <f>Махачкала!S18</f>
        <v>0</v>
      </c>
      <c r="F14" s="384">
        <f>Махачкала!R17</f>
        <v>20</v>
      </c>
      <c r="G14" s="385"/>
      <c r="H14" s="385"/>
      <c r="I14" s="385">
        <f>Махачкала!S17</f>
        <v>23</v>
      </c>
      <c r="J14" s="385">
        <f>Махачкала!T17</f>
        <v>0</v>
      </c>
      <c r="K14" s="638">
        <f>Махачкала!AM18</f>
        <v>0</v>
      </c>
      <c r="L14" s="639">
        <f>Махачкала!AN18</f>
        <v>0</v>
      </c>
      <c r="M14" s="384">
        <f>Махачкала!AM17</f>
        <v>24</v>
      </c>
      <c r="N14" s="384">
        <f>Махачкала!AN17</f>
        <v>382</v>
      </c>
      <c r="O14" s="386">
        <f>Махачкала!AO17</f>
        <v>35</v>
      </c>
    </row>
    <row r="15" spans="2:15" s="1" customFormat="1" ht="21.75" customHeight="1" thickBot="1">
      <c r="B15" s="388">
        <v>8</v>
      </c>
      <c r="C15" s="389" t="s">
        <v>38</v>
      </c>
      <c r="D15" s="1301">
        <f>Черкесск!R18</f>
        <v>0</v>
      </c>
      <c r="E15" s="1302">
        <f>Черкесск!S18</f>
        <v>0</v>
      </c>
      <c r="F15" s="1303">
        <f>Черкесск!R17</f>
        <v>0</v>
      </c>
      <c r="G15" s="1304"/>
      <c r="H15" s="1304"/>
      <c r="I15" s="1304">
        <f>Черкесск!S17</f>
        <v>55</v>
      </c>
      <c r="J15" s="1304">
        <f>Черкесск!T17</f>
        <v>0</v>
      </c>
      <c r="K15" s="1301">
        <f>Черкесск!AM18</f>
        <v>0</v>
      </c>
      <c r="L15" s="1302">
        <f>Черкесск!AN18</f>
        <v>0</v>
      </c>
      <c r="M15" s="1305">
        <f>Черкесск!AM17</f>
        <v>4</v>
      </c>
      <c r="N15" s="1305">
        <f>Черкесск!AN17</f>
        <v>283</v>
      </c>
      <c r="O15" s="1306">
        <f>Черкесск!AO17</f>
        <v>0</v>
      </c>
    </row>
    <row r="16" spans="2:15" s="390" customFormat="1" ht="21.75" customHeight="1" thickBot="1">
      <c r="B16" s="1308"/>
      <c r="C16" s="1309" t="s">
        <v>39</v>
      </c>
      <c r="D16" s="1310">
        <f aca="true" t="shared" si="0" ref="D16:O16">SUM(D8:D15)</f>
        <v>0</v>
      </c>
      <c r="E16" s="1310">
        <f t="shared" si="0"/>
        <v>2</v>
      </c>
      <c r="F16" s="1323">
        <f>SUM(F8:F15)</f>
        <v>26</v>
      </c>
      <c r="G16" s="1323">
        <f t="shared" si="0"/>
        <v>3</v>
      </c>
      <c r="H16" s="1323" t="e">
        <f>SUM(H8:H15)</f>
        <v>#REF!</v>
      </c>
      <c r="I16" s="1307">
        <f t="shared" si="0"/>
        <v>463</v>
      </c>
      <c r="J16" s="1323">
        <f t="shared" si="0"/>
        <v>11</v>
      </c>
      <c r="K16" s="1310">
        <f t="shared" si="0"/>
        <v>0</v>
      </c>
      <c r="L16" s="1310">
        <f t="shared" si="0"/>
        <v>3</v>
      </c>
      <c r="M16" s="1307">
        <f t="shared" si="0"/>
        <v>51</v>
      </c>
      <c r="N16" s="1323">
        <f>SUM(N8:N15)</f>
        <v>3010</v>
      </c>
      <c r="O16" s="1313">
        <f t="shared" si="0"/>
        <v>88</v>
      </c>
    </row>
    <row r="17" spans="2:15" ht="15.75" thickBot="1">
      <c r="B17" s="1315"/>
      <c r="C17" s="1314" t="s">
        <v>119</v>
      </c>
      <c r="D17" s="1311"/>
      <c r="E17" s="1311"/>
      <c r="F17" s="1312" t="e">
        <f>'свод по спец.'!W68</f>
        <v>#REF!</v>
      </c>
      <c r="G17" s="1312" t="e">
        <f>'свод по спец.'!X68</f>
        <v>#REF!</v>
      </c>
      <c r="H17" s="1312" t="e">
        <f>'свод по спец.'!Y68</f>
        <v>#REF!</v>
      </c>
      <c r="I17" s="1312">
        <f>'свод по спец.'!Z68</f>
        <v>407</v>
      </c>
      <c r="J17" s="1312">
        <f>'свод по спец.'!AA68</f>
        <v>18</v>
      </c>
      <c r="K17" s="1311"/>
      <c r="L17" s="1312"/>
      <c r="M17" s="1312" t="e">
        <f>'свод по спец.'!AT68</f>
        <v>#REF!</v>
      </c>
      <c r="N17" s="1312">
        <f>'свод по спец.'!AU68</f>
        <v>2509</v>
      </c>
      <c r="O17" s="1312">
        <f>'свод по спец.'!AV68</f>
        <v>79</v>
      </c>
    </row>
  </sheetData>
  <sheetProtection/>
  <mergeCells count="8">
    <mergeCell ref="M6:O6"/>
    <mergeCell ref="E2:I2"/>
    <mergeCell ref="D4:L4"/>
    <mergeCell ref="B6:B7"/>
    <mergeCell ref="D6:E6"/>
    <mergeCell ref="K6:L6"/>
    <mergeCell ref="C6:C7"/>
    <mergeCell ref="F6:J6"/>
  </mergeCells>
  <printOptions/>
  <pageMargins left="0.2362204724409449" right="0.3937007874015748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rgea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nato</dc:creator>
  <cp:keywords/>
  <dc:description/>
  <cp:lastModifiedBy>kadry</cp:lastModifiedBy>
  <cp:lastPrinted>2018-06-29T10:06:45Z</cp:lastPrinted>
  <dcterms:created xsi:type="dcterms:W3CDTF">2001-06-15T05:19:52Z</dcterms:created>
  <dcterms:modified xsi:type="dcterms:W3CDTF">2018-06-29T10:07:05Z</dcterms:modified>
  <cp:category/>
  <cp:version/>
  <cp:contentType/>
  <cp:contentStatus/>
</cp:coreProperties>
</file>